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pivotTables/pivotTable1.xml" ContentType="application/vnd.openxmlformats-officedocument.spreadsheetml.pivotTable+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C:\Users\virage\Downloads\"/>
    </mc:Choice>
  </mc:AlternateContent>
  <xr:revisionPtr revIDLastSave="0" documentId="8_{1DA1EAB2-AAC9-4409-AD0F-ADE6FFA020EB}" xr6:coauthVersionLast="47" xr6:coauthVersionMax="47" xr10:uidLastSave="{00000000-0000-0000-0000-000000000000}"/>
  <bookViews>
    <workbookView xWindow="-120" yWindow="-120" windowWidth="29040" windowHeight="15840" tabRatio="670" firstSheet="3" activeTab="3" xr2:uid="{00000000-000D-0000-FFFF-FFFF00000000}"/>
  </bookViews>
  <sheets>
    <sheet name="1- Etapes" sheetId="8" state="hidden" r:id="rId1"/>
    <sheet name="1a- Processus" sheetId="9" state="hidden" r:id="rId2"/>
    <sheet name="1b- Comitologie" sheetId="10" state="hidden" r:id="rId3"/>
    <sheet name="1- Notice" sheetId="13" r:id="rId4"/>
    <sheet name="2a- Les axes" sheetId="11" r:id="rId5"/>
    <sheet name="2b- Les critères" sheetId="12" r:id="rId6"/>
    <sheet name="2c- FEB Métier" sheetId="1" r:id="rId7"/>
    <sheet name="2c- FEB SI" sheetId="3" r:id="rId8"/>
    <sheet name="2d- Résumé" sheetId="7" r:id="rId9"/>
    <sheet name="2d - Résultat" sheetId="6" r:id="rId10"/>
    <sheet name="2e- Valeurs" sheetId="2" r:id="rId11"/>
  </sheets>
  <definedNames>
    <definedName name="_xlnm._FilterDatabase" localSheetId="6" hidden="1">'2c- FEB Métier'!$C$40:$M$40</definedName>
  </definedNames>
  <calcPr calcId="191028"/>
  <pivotCaches>
    <pivotCache cacheId="0" r:id="rId12"/>
    <pivotCache cacheId="1"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4" i="7" l="1"/>
  <c r="E186" i="7"/>
  <c r="E184" i="7"/>
  <c r="E182" i="7"/>
  <c r="E180" i="7"/>
  <c r="E175" i="7"/>
  <c r="E173" i="7"/>
  <c r="E168" i="7"/>
  <c r="E166" i="7"/>
  <c r="E164" i="7"/>
  <c r="E162" i="7"/>
  <c r="E153" i="7"/>
  <c r="E157" i="7"/>
  <c r="E155" i="7"/>
  <c r="E151" i="7"/>
  <c r="E149" i="7"/>
  <c r="E147" i="7"/>
  <c r="E145" i="7"/>
  <c r="E120" i="7"/>
  <c r="K120" i="7" s="1"/>
  <c r="C120" i="7"/>
  <c r="E118" i="7"/>
  <c r="K118" i="7" s="1"/>
  <c r="C118" i="7"/>
  <c r="E116" i="7"/>
  <c r="K116" i="7" s="1"/>
  <c r="C116" i="7"/>
  <c r="E114" i="7"/>
  <c r="K114" i="7" s="1"/>
  <c r="C114" i="7"/>
  <c r="E112" i="7"/>
  <c r="K112" i="7" s="1"/>
  <c r="C112" i="7"/>
  <c r="E110" i="7"/>
  <c r="K110" i="7" s="1"/>
  <c r="C110" i="7"/>
  <c r="C109" i="7"/>
  <c r="E107" i="7"/>
  <c r="K107" i="7" s="1"/>
  <c r="C107" i="7"/>
  <c r="E105" i="7"/>
  <c r="K105" i="7" s="1"/>
  <c r="C105" i="7"/>
  <c r="K103" i="7"/>
  <c r="I103" i="7"/>
  <c r="G103" i="7"/>
  <c r="E103" i="7"/>
  <c r="C103" i="7"/>
  <c r="E140" i="7"/>
  <c r="E138" i="7"/>
  <c r="E136" i="7"/>
  <c r="E134" i="7"/>
  <c r="E132" i="7"/>
  <c r="E130" i="7"/>
  <c r="E127" i="7"/>
  <c r="E125" i="7"/>
  <c r="E99" i="7"/>
  <c r="E97" i="7"/>
  <c r="E92" i="7"/>
  <c r="E90" i="7"/>
  <c r="E88" i="7"/>
  <c r="E86" i="7"/>
  <c r="E84" i="7"/>
  <c r="E79" i="7"/>
  <c r="E77" i="7"/>
  <c r="E75" i="7"/>
  <c r="E73" i="7"/>
  <c r="E71" i="7"/>
  <c r="E66" i="7"/>
  <c r="E62" i="7"/>
  <c r="E60" i="7"/>
  <c r="E58" i="7"/>
  <c r="E56" i="7"/>
  <c r="E51" i="7"/>
  <c r="E49" i="7"/>
  <c r="K49" i="7" s="1"/>
  <c r="E47" i="7"/>
  <c r="E45" i="7"/>
  <c r="E43" i="7"/>
  <c r="E41" i="7"/>
  <c r="E38" i="7"/>
  <c r="E36" i="7"/>
  <c r="E34" i="7"/>
  <c r="E32" i="7"/>
  <c r="E30" i="7"/>
  <c r="E27" i="7"/>
  <c r="E25" i="7"/>
  <c r="E23" i="7"/>
  <c r="E21" i="7"/>
  <c r="E19" i="7"/>
  <c r="E16" i="7"/>
  <c r="E14" i="7"/>
  <c r="E12" i="7"/>
  <c r="E10" i="7"/>
  <c r="E8" i="7"/>
  <c r="C49" i="7"/>
  <c r="B7" i="6"/>
  <c r="E4" i="6"/>
  <c r="B4" i="6"/>
  <c r="E7" i="6"/>
  <c r="E33" i="6"/>
  <c r="E32" i="6"/>
  <c r="E31" i="6"/>
  <c r="E30" i="6"/>
  <c r="G5" i="6"/>
  <c r="E5" i="6"/>
  <c r="B5" i="6"/>
  <c r="B2" i="6"/>
  <c r="C178" i="7"/>
  <c r="C171" i="7"/>
  <c r="C160" i="7"/>
  <c r="C143" i="7"/>
  <c r="C123" i="7"/>
  <c r="C95" i="7"/>
  <c r="C82" i="7"/>
  <c r="C69" i="7"/>
  <c r="C54" i="7"/>
  <c r="C5" i="7"/>
  <c r="K178" i="7"/>
  <c r="I178" i="7"/>
  <c r="G178" i="7"/>
  <c r="E178" i="7"/>
  <c r="K171" i="7"/>
  <c r="I171" i="7"/>
  <c r="G171" i="7"/>
  <c r="E171" i="7"/>
  <c r="K160" i="7"/>
  <c r="I160" i="7"/>
  <c r="G160" i="7"/>
  <c r="E160" i="7"/>
  <c r="K143" i="7"/>
  <c r="I143" i="7"/>
  <c r="G143" i="7"/>
  <c r="E143" i="7"/>
  <c r="K123" i="7"/>
  <c r="I123" i="7"/>
  <c r="G123" i="7"/>
  <c r="E123" i="7"/>
  <c r="K95" i="7"/>
  <c r="I95" i="7"/>
  <c r="G95" i="7"/>
  <c r="E95" i="7"/>
  <c r="K82" i="7"/>
  <c r="I82" i="7"/>
  <c r="G82" i="7"/>
  <c r="E82" i="7"/>
  <c r="K69" i="7"/>
  <c r="I69" i="7"/>
  <c r="G69" i="7"/>
  <c r="E69" i="7"/>
  <c r="K54" i="7"/>
  <c r="I54" i="7"/>
  <c r="G54" i="7"/>
  <c r="E54" i="7"/>
  <c r="C136" i="7"/>
  <c r="C134" i="7"/>
  <c r="C132" i="7"/>
  <c r="C130" i="7"/>
  <c r="C186" i="7"/>
  <c r="C184" i="7"/>
  <c r="C182" i="7"/>
  <c r="C180" i="7"/>
  <c r="C175" i="7"/>
  <c r="C173" i="7"/>
  <c r="C168" i="7"/>
  <c r="C166" i="7"/>
  <c r="C164" i="7"/>
  <c r="C162" i="7"/>
  <c r="C157" i="7"/>
  <c r="C155" i="7"/>
  <c r="C153" i="7"/>
  <c r="C151" i="7"/>
  <c r="C149" i="7"/>
  <c r="C147" i="7"/>
  <c r="C145" i="7"/>
  <c r="C140" i="7"/>
  <c r="C138" i="7"/>
  <c r="C129" i="7"/>
  <c r="C127" i="7"/>
  <c r="C125" i="7"/>
  <c r="C99" i="7"/>
  <c r="C97" i="7"/>
  <c r="C92" i="7"/>
  <c r="C90" i="7"/>
  <c r="C88" i="7"/>
  <c r="C86" i="7"/>
  <c r="C84" i="7"/>
  <c r="C79" i="7"/>
  <c r="C77" i="7"/>
  <c r="C75" i="7"/>
  <c r="C73" i="7"/>
  <c r="C71" i="7"/>
  <c r="C66" i="7"/>
  <c r="C64" i="7"/>
  <c r="C62" i="7"/>
  <c r="C60" i="7"/>
  <c r="C58" i="7"/>
  <c r="C56" i="7"/>
  <c r="C51" i="7"/>
  <c r="C47" i="7"/>
  <c r="C45" i="7"/>
  <c r="C43" i="7"/>
  <c r="C41" i="7"/>
  <c r="C40" i="7"/>
  <c r="C29" i="7"/>
  <c r="C18" i="7"/>
  <c r="C16" i="7"/>
  <c r="C27" i="7" s="1"/>
  <c r="C14" i="7"/>
  <c r="C25" i="7" s="1"/>
  <c r="C12" i="7"/>
  <c r="C23" i="7" s="1"/>
  <c r="C10" i="7"/>
  <c r="C32" i="7" s="1"/>
  <c r="C8" i="7"/>
  <c r="C30" i="7" s="1"/>
  <c r="C7" i="7"/>
  <c r="I8" i="7" s="1"/>
  <c r="I5" i="6" l="1"/>
  <c r="C19" i="7"/>
  <c r="C34" i="7"/>
  <c r="C36" i="7"/>
  <c r="C21" i="7"/>
  <c r="C38" i="7"/>
  <c r="K60" i="7" l="1"/>
  <c r="K58" i="7"/>
  <c r="K145" i="7"/>
  <c r="K153" i="7"/>
  <c r="K175" i="7"/>
  <c r="K182" i="7"/>
  <c r="K180" i="7"/>
  <c r="K186" i="7"/>
  <c r="K184" i="7"/>
  <c r="K173" i="7"/>
  <c r="K168" i="7"/>
  <c r="K166" i="7"/>
  <c r="K164" i="7"/>
  <c r="K162" i="7"/>
  <c r="K157" i="7"/>
  <c r="K155" i="7"/>
  <c r="K151" i="7"/>
  <c r="K149" i="7"/>
  <c r="K147" i="7"/>
  <c r="K140" i="7"/>
  <c r="K136" i="7"/>
  <c r="K134" i="7"/>
  <c r="K132" i="7"/>
  <c r="K127" i="7"/>
  <c r="K125" i="7"/>
  <c r="K21" i="7"/>
  <c r="K99" i="7"/>
  <c r="K97" i="7"/>
  <c r="K92" i="7"/>
  <c r="K90" i="7"/>
  <c r="K86" i="7"/>
  <c r="K88" i="7"/>
  <c r="K84" i="7"/>
  <c r="K75" i="7"/>
  <c r="K79" i="7"/>
  <c r="K77" i="7"/>
  <c r="K73" i="7"/>
  <c r="K71" i="7"/>
  <c r="K56" i="7"/>
  <c r="K66" i="7"/>
  <c r="K64" i="7"/>
  <c r="K62" i="7"/>
  <c r="K41" i="7"/>
  <c r="K51" i="7"/>
  <c r="K47" i="7"/>
  <c r="K45" i="7"/>
  <c r="K43" i="7"/>
  <c r="K38" i="7"/>
  <c r="K36" i="7"/>
  <c r="K34" i="7"/>
  <c r="K32" i="7"/>
  <c r="K30" i="7"/>
  <c r="K27" i="7"/>
  <c r="K25" i="7"/>
  <c r="K23" i="7"/>
  <c r="K19" i="7"/>
  <c r="K16" i="7"/>
  <c r="K14" i="7"/>
  <c r="K12" i="7"/>
  <c r="K10" i="7"/>
  <c r="K8" i="7"/>
  <c r="K130" i="7" l="1"/>
  <c r="K138" i="7"/>
</calcChain>
</file>

<file path=xl/sharedStrings.xml><?xml version="1.0" encoding="utf-8"?>
<sst xmlns="http://schemas.openxmlformats.org/spreadsheetml/2006/main" count="765" uniqueCount="297">
  <si>
    <t>Les étapes pour pouvoir dire non à un projet</t>
  </si>
  <si>
    <t>Les auteurs</t>
  </si>
  <si>
    <t>Le timing</t>
  </si>
  <si>
    <t>Les outils</t>
  </si>
  <si>
    <t>Les décisionnaires</t>
  </si>
  <si>
    <t>Stratégie</t>
  </si>
  <si>
    <t>Renseigner chaque axe d'analyse dans le tableau. Mettre une pondération qui permettra au niveau des résultats de mettre en avant un axe par rapport à un autre.</t>
  </si>
  <si>
    <t>Axes d'analyse</t>
  </si>
  <si>
    <t>Axe</t>
  </si>
  <si>
    <t>Pondération</t>
  </si>
  <si>
    <t>Gains</t>
  </si>
  <si>
    <t>Environnement</t>
  </si>
  <si>
    <t>Obligation</t>
  </si>
  <si>
    <t>Risques</t>
  </si>
  <si>
    <t>Renseigner chaque critère dans le tableau (col "Critère"). Sélectionner l'axe sur lequel il est positionné (col ("Axe d'analyse") et renseigner le responsable (métier ou SI) ainsi qu'une pondération. La pondération agit sur un critère par rapport aux autres critères du même axe.</t>
  </si>
  <si>
    <t>Les réponses aux questions sont une liste déroulante qui se base sur une des tables ci-dessous. Ne pas hésiter à en créer de nouvelles. Les points correspondent à la note attribuée à la réponse.</t>
  </si>
  <si>
    <t>Critères</t>
  </si>
  <si>
    <t>Listes de valeurs des critères et pondération associée</t>
  </si>
  <si>
    <t>Axe d'analyse</t>
  </si>
  <si>
    <t>Responsable</t>
  </si>
  <si>
    <t>Critère</t>
  </si>
  <si>
    <t>Type de réponse</t>
  </si>
  <si>
    <t>OuiNon</t>
  </si>
  <si>
    <t>Points</t>
  </si>
  <si>
    <t>Impact</t>
  </si>
  <si>
    <t>Fonctionnalités</t>
  </si>
  <si>
    <t>Durée</t>
  </si>
  <si>
    <t>Métier</t>
  </si>
  <si>
    <t>Nombre de personnes ciblées</t>
  </si>
  <si>
    <t>Oui</t>
  </si>
  <si>
    <t>Nul</t>
  </si>
  <si>
    <t>Moins 1 mois</t>
  </si>
  <si>
    <t>Est-ce une évolution positive en terme d’usage ?</t>
  </si>
  <si>
    <t>Non</t>
  </si>
  <si>
    <t>Faible</t>
  </si>
  <si>
    <t>Entre 1 et 6 mois</t>
  </si>
  <si>
    <t>Est-ce attendu par les personnes ciblées ?</t>
  </si>
  <si>
    <t>Ne sait pas</t>
  </si>
  <si>
    <t>Significatif</t>
  </si>
  <si>
    <t>3 et +</t>
  </si>
  <si>
    <t>Entre 6 mois et 1 an</t>
  </si>
  <si>
    <t>Quelle est la durée estimée du projet ?</t>
  </si>
  <si>
    <t>Fort</t>
  </si>
  <si>
    <t>Plus d'un an</t>
  </si>
  <si>
    <t>Quelle est la charge métier estimée pour le service demandeur ?</t>
  </si>
  <si>
    <t>Difficile à quantifier</t>
  </si>
  <si>
    <t>Quels sont les coûts supportés par le métier estimés pour dérouler le projet ?</t>
  </si>
  <si>
    <t>Strat1</t>
  </si>
  <si>
    <t>Note</t>
  </si>
  <si>
    <t>Indispo</t>
  </si>
  <si>
    <t>DSI</t>
  </si>
  <si>
    <t>Ce besoin permet-il de remplacer une application ancienne (obsolescence) ?</t>
  </si>
  <si>
    <t>Strat2</t>
  </si>
  <si>
    <t>Prestation</t>
  </si>
  <si>
    <t>Aucune</t>
  </si>
  <si>
    <t>Ce besoin fait-il monter en compétence les équipes SI ?</t>
  </si>
  <si>
    <t>Strat3</t>
  </si>
  <si>
    <t>Interne</t>
  </si>
  <si>
    <t>1 heure</t>
  </si>
  <si>
    <t>Le besoin permet-il de faire grandir les équipes internes ?</t>
  </si>
  <si>
    <t>Strat4</t>
  </si>
  <si>
    <t>Externe</t>
  </si>
  <si>
    <t>2 et +</t>
  </si>
  <si>
    <t>1 jour</t>
  </si>
  <si>
    <t>Ce besoin permet-il de prendre en compte la notion d'inclusion numérique ?</t>
  </si>
  <si>
    <t>Strat5</t>
  </si>
  <si>
    <t>1 semaine</t>
  </si>
  <si>
    <t>Quelle est la charge DSI estimée ?</t>
  </si>
  <si>
    <t>Strat6</t>
  </si>
  <si>
    <t>Sans impact</t>
  </si>
  <si>
    <t>Quels sont les coûts estimés du besoin ?</t>
  </si>
  <si>
    <t>Strat7</t>
  </si>
  <si>
    <t>Contrainte tech</t>
  </si>
  <si>
    <t>Quelle stratégie est portée par ce besoin ?</t>
  </si>
  <si>
    <t>Strat8</t>
  </si>
  <si>
    <t>Positif</t>
  </si>
  <si>
    <t>Le projet est-il innovant ? (techniquement, socialement, d'un point de vue organisationnel…)</t>
  </si>
  <si>
    <t>Strat9</t>
  </si>
  <si>
    <t>Neutre</t>
  </si>
  <si>
    <t>Peu</t>
  </si>
  <si>
    <t>Hébergement</t>
  </si>
  <si>
    <t>La solution imaginée sera-t-elle pérenne dans le temps ?</t>
  </si>
  <si>
    <t>Strat10</t>
  </si>
  <si>
    <t>Compensé</t>
  </si>
  <si>
    <t>Le projet nécessite-t-il une montée en compétence concernant le métier, pour la réalisation du projet ?</t>
  </si>
  <si>
    <t>Strat11</t>
  </si>
  <si>
    <t>Négatif ou non évalué</t>
  </si>
  <si>
    <t>Important</t>
  </si>
  <si>
    <t>SaaS</t>
  </si>
  <si>
    <t>Ce besoin est-il en adéquation avec la stratégie SI ? Le schéma directeur ?</t>
  </si>
  <si>
    <t>Strat12</t>
  </si>
  <si>
    <t>Autre</t>
  </si>
  <si>
    <t>Enjeu(x) stratégique(s) concerné(s) du schéma directeur numérique</t>
  </si>
  <si>
    <t>Strat13</t>
  </si>
  <si>
    <t>Impact envt</t>
  </si>
  <si>
    <t>Pérenité</t>
  </si>
  <si>
    <t>Ce besoin permet-il de rationaliser le SI ?</t>
  </si>
  <si>
    <t>Intégré dans la consultation</t>
  </si>
  <si>
    <t>Court terme</t>
  </si>
  <si>
    <t>Hébergement interne ou en SaaS ?</t>
  </si>
  <si>
    <t>Impact négatif</t>
  </si>
  <si>
    <t>Moyen terme</t>
  </si>
  <si>
    <t>Le besoin est-il réalisable en interne ou en externe ? Capacité à faire en interne ?</t>
  </si>
  <si>
    <t>Améliore l'état actuel</t>
  </si>
  <si>
    <t>Long terme</t>
  </si>
  <si>
    <t>Le besoin nécessite-t-il la mise en place d'un partenariat externe DSI ?</t>
  </si>
  <si>
    <t>Existe-t-il un outil similaire en interne ?</t>
  </si>
  <si>
    <t>Non évalué</t>
  </si>
  <si>
    <t>Quels impacts au niveau de la formation et de l’accompagnement pour les utilisateurs ?</t>
  </si>
  <si>
    <t>Le projet nécessite-t-il la mise en place d'un partenariat externe métier ?</t>
  </si>
  <si>
    <t>D'autres projets métier peuvent-ils impacter le projet concerné ?</t>
  </si>
  <si>
    <t>Le projet peut-il être capitalisé / mutualisé pour d’autres domaines / services / … ?</t>
  </si>
  <si>
    <t>Le projet contient-il des données sensibles / personnelles ?</t>
  </si>
  <si>
    <t>Possibilité d'allotir le projet ?</t>
  </si>
  <si>
    <t>Les ressources métier nécessaires au projet sont-elles mobilisées / mobilisables sur la durée du projet ?</t>
  </si>
  <si>
    <t>Le projet nécessite-t-il d'identifier un groupe de travail avec d'autres services, directions ?</t>
  </si>
  <si>
    <t>Combien de fonctionnalités majeures sont nécessaires pour faire aboutir le projet ?</t>
  </si>
  <si>
    <t>Le projet nécessite-t-il de communiquer avec d'autres outils ?</t>
  </si>
  <si>
    <t>Le besoin est-il clairement posé ?</t>
  </si>
  <si>
    <t>Ce besoin impacte-t-il la sécurité du SI ?</t>
  </si>
  <si>
    <t>Ce besoin nécessite-t-il de travailler sur des interfaces ?</t>
  </si>
  <si>
    <t>Ce besoin impacte-t-il d'autres besoins ? Est-il en lien avec d'autres besoins ?</t>
  </si>
  <si>
    <t>Ce besoin nécessite-t-il de réaliser de la reprise de données ?</t>
  </si>
  <si>
    <t>Ce besoin nécessite-t-il des compétences spécifiques ?</t>
  </si>
  <si>
    <t>Existe-t-il des contraintes techniques structurantes idéntifiées ?</t>
  </si>
  <si>
    <t xml:space="preserve">Faut-il mettre en place un marché ? </t>
  </si>
  <si>
    <t>Ce besoin a-t-il un impact sur l'infrastructure du SI ?</t>
  </si>
  <si>
    <t>Existe-t-il des contraintes réglementaires ?</t>
  </si>
  <si>
    <t>Comment est mesuré l'impact environnemental sur ce projet ?</t>
  </si>
  <si>
    <t>Evaluation de l’impact environnemental</t>
  </si>
  <si>
    <t>Exemple de Fiche d'Expression de Besoin - FEB Métier</t>
  </si>
  <si>
    <t>* : champ(s) obligatoire(s)</t>
  </si>
  <si>
    <t>Informations générales sur le projet</t>
  </si>
  <si>
    <t>Titre du besoin *</t>
  </si>
  <si>
    <t>Titre du besoin</t>
  </si>
  <si>
    <t>Date de création de la fiche *</t>
  </si>
  <si>
    <t>jj/mm/aaaa</t>
  </si>
  <si>
    <t>Valideur</t>
  </si>
  <si>
    <t>Sélectionnez</t>
  </si>
  <si>
    <t>Demandeur *</t>
  </si>
  <si>
    <t>Prénom Nom</t>
  </si>
  <si>
    <t>e-mail</t>
  </si>
  <si>
    <t>Direction</t>
  </si>
  <si>
    <t>Avis / Décision</t>
  </si>
  <si>
    <t>Sélectionner</t>
  </si>
  <si>
    <t>Poste</t>
  </si>
  <si>
    <t>Description du poste</t>
  </si>
  <si>
    <t>Service</t>
  </si>
  <si>
    <t>Description du besoin *</t>
  </si>
  <si>
    <t>Décrire le projet, le besoin, sans parler solution</t>
  </si>
  <si>
    <t>Description du besoin, des attentes et des bénéfices souhaités</t>
  </si>
  <si>
    <t>Fonctionnement actuel *</t>
  </si>
  <si>
    <t>Décrire le fonctionnement actuel</t>
  </si>
  <si>
    <t>Outil(s) utilisé(s) *</t>
  </si>
  <si>
    <t>Mentionner les outils utilisés (logiciel, word, outlook…)</t>
  </si>
  <si>
    <t>Principaux problèmes rencontrés / Eléments déclencheurs du besoin *</t>
  </si>
  <si>
    <t>Décrire les problématiques rencontrées, leur fréquence, les impacts que cela a au quotidien, les personnes impactées….
Préciser si possible le temps passé ou la perte de temps estimée</t>
  </si>
  <si>
    <t>Bénéfices attendus *</t>
  </si>
  <si>
    <t>Décrire les objectifs visés, quantifiables si possibles, également en terme de qualité de service</t>
  </si>
  <si>
    <t>Utilisateurs</t>
  </si>
  <si>
    <t>Partenaires</t>
  </si>
  <si>
    <t>Fournisseurs</t>
  </si>
  <si>
    <t>Est-ce une évolution positive en terme d’usage ? *</t>
  </si>
  <si>
    <t>Est-ce attendu par les personnes ciblées ?*</t>
  </si>
  <si>
    <t>Précisez les personnes ciblées (bénéficiaires, utilisateurs) concernés</t>
  </si>
  <si>
    <t>Stratégie 1</t>
  </si>
  <si>
    <t>Stratégie 2</t>
  </si>
  <si>
    <t>Stratégie 3</t>
  </si>
  <si>
    <t>Stratégie 4</t>
  </si>
  <si>
    <t>Stratégie 5</t>
  </si>
  <si>
    <t>Quels enjeux stratégiques métiers sont concernés ? *</t>
  </si>
  <si>
    <t>Renseigner les enjeux stratégiques métiers qui seront servis par ce projet : gains stratégiques, gains spécifiques, évolution de la fonction, meilleure autonomie, …</t>
  </si>
  <si>
    <t>Le projet est-il innovant ? (techniquement, socialement, d'un point de vue organisationnel…) *</t>
  </si>
  <si>
    <t>Précisez en quoi le projet est innovant</t>
  </si>
  <si>
    <t>Précisez en quoi le projet est innovant (technologiquement, nouveau processus, nouveauté au sein du service, …)</t>
  </si>
  <si>
    <t>Impacts</t>
  </si>
  <si>
    <t>Impacts identifiés</t>
  </si>
  <si>
    <t>Décrire s'il y a lieu, les impacts déjà identifiés au sein du service ou d'autres services, sur des logiciels ou autres, sur l'organisation… Faire apparaitre les impacts sur les pratiques métiers identifiées : processus à reconsidérer, activités des utilisateurs, nouveaux usages numériques...</t>
  </si>
  <si>
    <t>D'autres projets métier peuvent-ils impacter le projet concerné ? *</t>
  </si>
  <si>
    <t>Quels impacts au niveau de la formation et de l’accompagnement pour les utilisateurs ? *</t>
  </si>
  <si>
    <t>Précisez</t>
  </si>
  <si>
    <t>Précisez l'impact formation et accompagnement</t>
  </si>
  <si>
    <t>Précisez l'impact environnemental</t>
  </si>
  <si>
    <t>Le projet nécessite-t-il la mise en place d'un partenariat externe métier ? *</t>
  </si>
  <si>
    <t>Le projet nécessite-t-il d'informer voire d'impliquer d'autres services / directions internes dans la construction du projet ? Pourquoi ?</t>
  </si>
  <si>
    <t>Penser au service communication, à la direction des finances, …EX : un site web nécessite à priori la participation du service communication</t>
  </si>
  <si>
    <t>Le projet peut-il être capitalisé / mutualisé pour d’autres domaines / services / … ? *</t>
  </si>
  <si>
    <t>Précisez les projets concernés ou les services / directions concernées et pourquoi</t>
  </si>
  <si>
    <t>Contraintes</t>
  </si>
  <si>
    <t>Existe-t-il des contraintes réglementaires ? *</t>
  </si>
  <si>
    <t>Indiquer une loi, un décret ou une règle qui précise la contrainte réglementaire</t>
  </si>
  <si>
    <t>Le projet contient-il des données sensibles / personnelles ? *</t>
  </si>
  <si>
    <t>Si besoin, précisez</t>
  </si>
  <si>
    <t>Quelle est la durée estimée du projet ? *</t>
  </si>
  <si>
    <t>Indiquez des dates clefs si possible : début obligatoire, jalon à respecter…</t>
  </si>
  <si>
    <t>Possibilité d'allotir le projet ? *</t>
  </si>
  <si>
    <t>La solution imaginée sera-t-elle pérenne dans le temps ? *</t>
  </si>
  <si>
    <t>Autres contraintes ?</t>
  </si>
  <si>
    <t>A préciser</t>
  </si>
  <si>
    <t>Analyse de risque</t>
  </si>
  <si>
    <t>Quelle est la charge métier estimée pour le service demandeur ? *</t>
  </si>
  <si>
    <t>Les ressources métier nécessaires au projet sont-elles mobilisées / mobilisables sur la durée du projet ? *</t>
  </si>
  <si>
    <t>Quels sont les coûts supportés par le métier estimés pour dérouler le projet ? *</t>
  </si>
  <si>
    <t>Le projet nécessite-t-il une montée en compétence concernant le métier, pour la réalisation du projet ? *</t>
  </si>
  <si>
    <t>Si oui, quelle(s) compétence(s) ?</t>
  </si>
  <si>
    <t>Maturité</t>
  </si>
  <si>
    <t>Combien de fonctionnalités majeures sont nécessaires pour faire aboutir le projet ? *</t>
  </si>
  <si>
    <t>Commentaires</t>
  </si>
  <si>
    <t>Le projet nécessite-t-il de communiquer avec d'autres outils ? *</t>
  </si>
  <si>
    <r>
      <t xml:space="preserve">Fonctionnalités </t>
    </r>
    <r>
      <rPr>
        <b/>
        <sz val="11"/>
        <color theme="0"/>
        <rFont val="Calibri Light"/>
        <family val="2"/>
        <scheme val="minor"/>
      </rPr>
      <t>indispensables</t>
    </r>
    <r>
      <rPr>
        <sz val="11"/>
        <color theme="0"/>
        <rFont val="Calibri Light"/>
        <family val="2"/>
        <scheme val="minor"/>
      </rPr>
      <t xml:space="preserve"> attendues par ordre décroissant de priorité</t>
    </r>
  </si>
  <si>
    <t>Fonctionnalité</t>
  </si>
  <si>
    <t>Bénéfice attendu</t>
  </si>
  <si>
    <t>Description de la fonctionnalité</t>
  </si>
  <si>
    <t>Description du bénéfice</t>
  </si>
  <si>
    <t>Des outils / logiciels ont-ils déjà été étudiés ? Si oui, lesquels</t>
  </si>
  <si>
    <t>Logiciel</t>
  </si>
  <si>
    <t>Démo</t>
  </si>
  <si>
    <t>Avis</t>
  </si>
  <si>
    <t>Logiciel 1 : Nom, description</t>
  </si>
  <si>
    <t>Qui utilise, coordonnées</t>
  </si>
  <si>
    <t>Détailler l'usage, l'ergonomie, la simplicité, le niveau de réponse au besoin….</t>
  </si>
  <si>
    <t>Logiciel 2 : Nom, description</t>
  </si>
  <si>
    <t>Logiciel 3 : Nom, description</t>
  </si>
  <si>
    <t>Exemple de Fiche d'Expression de Besoin - FEB SI</t>
  </si>
  <si>
    <t>Généralités</t>
  </si>
  <si>
    <t>Chef de projet SI</t>
  </si>
  <si>
    <t>Avis RSSI / DPO</t>
  </si>
  <si>
    <t>Espace documentaire 1</t>
  </si>
  <si>
    <t>Share Point</t>
  </si>
  <si>
    <t>Teams</t>
  </si>
  <si>
    <t>Alfresco</t>
  </si>
  <si>
    <t>L'architecture du SI est-elle impactée ?</t>
  </si>
  <si>
    <t>Le besoin nécessite-t-il une réflexion réseau / infrastructure ?</t>
  </si>
  <si>
    <t>Enjeu(x) stratégique(s) concerné(s) du schéma directeur numérique *</t>
  </si>
  <si>
    <t>Enjeu 1</t>
  </si>
  <si>
    <t>Enjeu 2</t>
  </si>
  <si>
    <t>Enjeu 3</t>
  </si>
  <si>
    <t>Enjeu 4</t>
  </si>
  <si>
    <t>Complexité</t>
  </si>
  <si>
    <t>Budget</t>
  </si>
  <si>
    <t>Le besoin nécessite-t-il la mise en place d'un partenariat externe DSI ? *</t>
  </si>
  <si>
    <t>Existe-t-il un outil similaire en interne ? Ce besoin peut-il s'appuyer sur une solution existante ? Pouvons-nous répondre au besoin avec une solution existante ?</t>
  </si>
  <si>
    <t>Evaluation des critères</t>
  </si>
  <si>
    <t>1</t>
  </si>
  <si>
    <t>2</t>
  </si>
  <si>
    <t>Résultat</t>
  </si>
  <si>
    <t>SI</t>
  </si>
  <si>
    <t>*</t>
  </si>
  <si>
    <t>Statut</t>
  </si>
  <si>
    <t>Indice de complétude</t>
  </si>
  <si>
    <t>Axes</t>
  </si>
  <si>
    <t>Résultats</t>
  </si>
  <si>
    <t>Total général</t>
  </si>
  <si>
    <t>Enjeux stratégiques du schéma directeur</t>
  </si>
  <si>
    <t>Version de la FEB</t>
  </si>
  <si>
    <t>Date</t>
  </si>
  <si>
    <t>1.0</t>
  </si>
  <si>
    <t>Listes de valeur</t>
  </si>
  <si>
    <t>Étiquettes de lignes</t>
  </si>
  <si>
    <t>Destinataire</t>
  </si>
  <si>
    <t>Rôle</t>
  </si>
  <si>
    <t>Achats</t>
  </si>
  <si>
    <t>Matière première</t>
  </si>
  <si>
    <t>Accord Direction</t>
  </si>
  <si>
    <t>Pilote</t>
  </si>
  <si>
    <t>DRH</t>
  </si>
  <si>
    <t>Gestion du personnel</t>
  </si>
  <si>
    <t>Bureau d'étude</t>
  </si>
  <si>
    <t>Consommables</t>
  </si>
  <si>
    <t>En attente de validation</t>
  </si>
  <si>
    <t>Référent</t>
  </si>
  <si>
    <t>Développement des RH</t>
  </si>
  <si>
    <t>BE1</t>
  </si>
  <si>
    <t>Refus Direction</t>
  </si>
  <si>
    <t>Utilisateur</t>
  </si>
  <si>
    <t>Expert</t>
  </si>
  <si>
    <t>Exploitation informatique</t>
  </si>
  <si>
    <t>BE2</t>
  </si>
  <si>
    <t>Contributeur</t>
  </si>
  <si>
    <t>Etudes, projets et maintenance applicative</t>
  </si>
  <si>
    <t>BE3</t>
  </si>
  <si>
    <t>COMEX</t>
  </si>
  <si>
    <t>Finances</t>
  </si>
  <si>
    <t>Communication</t>
  </si>
  <si>
    <t>CODIR</t>
  </si>
  <si>
    <t>Marketing</t>
  </si>
  <si>
    <t>Planning</t>
  </si>
  <si>
    <t>Qualité</t>
  </si>
  <si>
    <t>Lancement du projet</t>
  </si>
  <si>
    <t>Mise en service</t>
  </si>
  <si>
    <t>Comptabilité</t>
  </si>
  <si>
    <t>Jalon spécifique</t>
  </si>
  <si>
    <t>Médias sociaux</t>
  </si>
  <si>
    <t>Acquisition &amp; création de contenu</t>
  </si>
  <si>
    <t>Marketing des produits</t>
  </si>
  <si>
    <t>Méthodes</t>
  </si>
  <si>
    <t>Documentation associée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</si>
</sst>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Light"/>
      <family val="2"/>
      <scheme val="minor"/>
    </font>
    <font>
      <sz val="11"/>
      <color theme="0"/>
      <name val="Calibri Light"/>
      <family val="2"/>
      <scheme val="minor"/>
    </font>
    <font>
      <i/>
      <sz val="11"/>
      <color theme="1"/>
      <name val="Calibri Light"/>
      <family val="2"/>
      <scheme val="minor"/>
    </font>
    <font>
      <sz val="14"/>
      <color theme="0"/>
      <name val="Calibri Light"/>
      <family val="2"/>
      <scheme val="minor"/>
    </font>
    <font>
      <i/>
      <sz val="11"/>
      <name val="Calibri Light"/>
      <family val="2"/>
      <scheme val="minor"/>
    </font>
    <font>
      <sz val="10"/>
      <color theme="1"/>
      <name val="Calibri Light"/>
      <family val="2"/>
      <scheme val="minor"/>
    </font>
    <font>
      <i/>
      <sz val="12"/>
      <name val="Calibri Light"/>
      <family val="2"/>
      <scheme val="minor"/>
    </font>
    <font>
      <b/>
      <sz val="11"/>
      <color theme="0"/>
      <name val="Calibri Light"/>
      <family val="2"/>
      <scheme val="minor"/>
    </font>
    <font>
      <sz val="11"/>
      <name val="Calibri Light"/>
      <family val="2"/>
      <scheme val="minor"/>
    </font>
    <font>
      <sz val="11"/>
      <color theme="1"/>
      <name val="Calibri Light"/>
      <family val="2"/>
      <scheme val="minor"/>
    </font>
    <font>
      <sz val="18"/>
      <color theme="0"/>
      <name val="Calibri Light"/>
      <family val="2"/>
      <scheme val="minor"/>
    </font>
    <font>
      <b/>
      <sz val="24"/>
      <color theme="0"/>
      <name val="Calibri Light"/>
      <family val="2"/>
      <scheme val="minor"/>
    </font>
    <font>
      <sz val="11"/>
      <color theme="4" tint="-0.499984740745262"/>
      <name val="Calibri Light"/>
      <family val="2"/>
      <scheme val="minor"/>
    </font>
    <font>
      <b/>
      <sz val="18"/>
      <color theme="0"/>
      <name val="Calibri Light"/>
      <family val="2"/>
      <scheme val="minor"/>
    </font>
    <font>
      <sz val="22"/>
      <color theme="0"/>
      <name val="Calibri Light"/>
      <family val="2"/>
      <scheme val="minor"/>
    </font>
    <font>
      <sz val="26"/>
      <color theme="0"/>
      <name val="Calibri Light"/>
      <family val="2"/>
      <scheme val="minor"/>
    </font>
    <font>
      <sz val="8"/>
      <name val="Calibri Light"/>
      <family val="2"/>
      <scheme val="minor"/>
    </font>
    <font>
      <b/>
      <sz val="14"/>
      <color theme="0"/>
      <name val="Calibri Light"/>
      <family val="2"/>
      <scheme val="minor"/>
    </font>
    <font>
      <b/>
      <sz val="11"/>
      <name val="Calibri Light"/>
      <family val="2"/>
      <scheme val="minor"/>
    </font>
    <font>
      <sz val="11"/>
      <color rgb="FFFF0000"/>
      <name val="Calibri Light"/>
      <family val="2"/>
      <scheme val="minor"/>
    </font>
    <font>
      <sz val="11"/>
      <color rgb="FF000000"/>
      <name val="Calibri Light"/>
    </font>
    <font>
      <sz val="11"/>
      <color rgb="FF000000"/>
      <name val="Calibri Light"/>
      <family val="2"/>
      <scheme val="minor"/>
    </font>
    <font>
      <sz val="18"/>
      <color rgb="FFFFFFFF"/>
      <name val="Calibri Light"/>
      <family val="2"/>
      <scheme val="minor"/>
    </font>
    <font>
      <i/>
      <sz val="11"/>
      <color rgb="FF000000"/>
      <name val="Calibri Light"/>
      <family val="2"/>
      <scheme val="minor"/>
    </font>
    <font>
      <sz val="11"/>
      <color rgb="FF44546A"/>
      <name val="Calibri Light"/>
      <family val="2"/>
      <scheme val="minor"/>
    </font>
    <font>
      <b/>
      <sz val="11"/>
      <color theme="1"/>
      <name val="Calibri Light"/>
      <family val="2"/>
      <scheme val="minor"/>
    </font>
  </fonts>
  <fills count="14">
    <fill>
      <patternFill patternType="none"/>
    </fill>
    <fill>
      <patternFill patternType="gray125"/>
    </fill>
    <fill>
      <patternFill patternType="solid">
        <fgColor theme="8"/>
        <bgColor indexed="64"/>
      </patternFill>
    </fill>
    <fill>
      <patternFill patternType="solid">
        <fgColor theme="4"/>
        <bgColor indexed="64"/>
      </patternFill>
    </fill>
    <fill>
      <patternFill patternType="solid">
        <fgColor them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7"/>
        <bgColor indexed="64"/>
      </patternFill>
    </fill>
    <fill>
      <patternFill patternType="solid">
        <fgColor theme="2" tint="0.39997558519241921"/>
        <bgColor indexed="64"/>
      </patternFill>
    </fill>
    <fill>
      <patternFill patternType="solid">
        <fgColor rgb="FFE6007E"/>
        <bgColor indexed="64"/>
      </patternFill>
    </fill>
    <fill>
      <patternFill patternType="solid">
        <fgColor rgb="FFFFFFFF"/>
        <bgColor indexed="64"/>
      </patternFill>
    </fill>
    <fill>
      <patternFill patternType="solid">
        <fgColor rgb="FFD0D0D0"/>
        <bgColor indexed="64"/>
      </patternFill>
    </fill>
    <fill>
      <patternFill patternType="solid">
        <fgColor theme="3"/>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9" fillId="0" borderId="0" applyFont="0" applyFill="0" applyBorder="0" applyAlignment="0" applyProtection="0"/>
  </cellStyleXfs>
  <cellXfs count="122">
    <xf numFmtId="0" fontId="0" fillId="0" borderId="0" xfId="0"/>
    <xf numFmtId="0" fontId="0" fillId="0" borderId="0" xfId="0" applyAlignment="1">
      <alignment horizontal="center"/>
    </xf>
    <xf numFmtId="0" fontId="0" fillId="0" borderId="0" xfId="0" pivotButton="1"/>
    <xf numFmtId="0" fontId="0" fillId="0" borderId="0" xfId="0" applyAlignment="1">
      <alignment horizontal="left"/>
    </xf>
    <xf numFmtId="2" fontId="0" fillId="0" borderId="0" xfId="0" applyNumberFormat="1"/>
    <xf numFmtId="0" fontId="8" fillId="0" borderId="0" xfId="0" applyFont="1"/>
    <xf numFmtId="0" fontId="0" fillId="4" borderId="0" xfId="0" applyFill="1"/>
    <xf numFmtId="0" fontId="2" fillId="0" borderId="0" xfId="0" applyFont="1" applyAlignment="1" applyProtection="1">
      <alignment horizontal="center" vertical="center" wrapText="1"/>
      <protection locked="0"/>
    </xf>
    <xf numFmtId="0" fontId="2" fillId="0" borderId="0" xfId="0" applyFont="1" applyAlignment="1">
      <alignment horizontal="left" vertical="top" wrapText="1"/>
    </xf>
    <xf numFmtId="0" fontId="0" fillId="0" borderId="0" xfId="0" applyAlignment="1">
      <alignment horizontal="left" vertical="top"/>
    </xf>
    <xf numFmtId="0" fontId="2" fillId="0" borderId="0" xfId="0" applyFont="1" applyAlignment="1" applyProtection="1">
      <alignment vertical="top"/>
      <protection locked="0"/>
    </xf>
    <xf numFmtId="0" fontId="1" fillId="2" borderId="0" xfId="0" applyFont="1" applyFill="1" applyAlignment="1">
      <alignment horizontal="center" vertical="center"/>
    </xf>
    <xf numFmtId="0" fontId="2" fillId="0" borderId="0" xfId="0" applyFont="1" applyAlignment="1" applyProtection="1">
      <alignment horizontal="left" vertical="top"/>
      <protection locked="0"/>
    </xf>
    <xf numFmtId="0" fontId="1" fillId="6" borderId="0" xfId="0" applyFont="1" applyFill="1" applyAlignment="1">
      <alignment vertical="top" wrapText="1"/>
    </xf>
    <xf numFmtId="0" fontId="6"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 fillId="0" borderId="0" xfId="0" applyFont="1" applyAlignment="1" applyProtection="1">
      <alignment vertical="top" wrapText="1"/>
      <protection locked="0"/>
    </xf>
    <xf numFmtId="0" fontId="0" fillId="0" borderId="0" xfId="0" applyAlignment="1">
      <alignment wrapText="1"/>
    </xf>
    <xf numFmtId="0" fontId="0" fillId="0" borderId="0" xfId="0" applyAlignment="1">
      <alignment vertical="center"/>
    </xf>
    <xf numFmtId="0" fontId="0" fillId="0" borderId="0" xfId="0" applyAlignment="1">
      <alignment horizontal="left" vertical="center"/>
    </xf>
    <xf numFmtId="0" fontId="12" fillId="5" borderId="0" xfId="0" applyFont="1" applyFill="1" applyAlignment="1">
      <alignment horizontal="center" vertical="center" wrapText="1"/>
    </xf>
    <xf numFmtId="9" fontId="0" fillId="0" borderId="0" xfId="1" applyFont="1" applyAlignment="1">
      <alignment horizontal="center"/>
    </xf>
    <xf numFmtId="0" fontId="0" fillId="0" borderId="1" xfId="0" applyBorder="1"/>
    <xf numFmtId="0" fontId="0" fillId="0" borderId="2" xfId="0" applyBorder="1"/>
    <xf numFmtId="0" fontId="0" fillId="0" borderId="2" xfId="0" applyBorder="1" applyAlignment="1">
      <alignment horizontal="center"/>
    </xf>
    <xf numFmtId="0" fontId="0" fillId="0" borderId="3" xfId="0" applyBorder="1" applyAlignment="1">
      <alignment horizontal="center"/>
    </xf>
    <xf numFmtId="0" fontId="0" fillId="0" borderId="4" xfId="0" applyBorder="1"/>
    <xf numFmtId="0" fontId="0" fillId="0" borderId="5" xfId="0" applyBorder="1" applyAlignment="1">
      <alignment horizontal="center"/>
    </xf>
    <xf numFmtId="0" fontId="0" fillId="0" borderId="6" xfId="0" applyBorder="1"/>
    <xf numFmtId="0" fontId="0" fillId="0" borderId="7" xfId="0" applyBorder="1"/>
    <xf numFmtId="0" fontId="0" fillId="0" borderId="7" xfId="0" applyBorder="1" applyAlignment="1">
      <alignment horizontal="center"/>
    </xf>
    <xf numFmtId="0" fontId="0" fillId="0" borderId="8" xfId="0" applyBorder="1" applyAlignment="1">
      <alignment horizontal="center"/>
    </xf>
    <xf numFmtId="0" fontId="1" fillId="7" borderId="0" xfId="0" applyFont="1" applyFill="1" applyAlignment="1">
      <alignment vertical="top" wrapText="1"/>
    </xf>
    <xf numFmtId="0" fontId="8" fillId="0" borderId="0" xfId="0" applyFont="1" applyAlignment="1">
      <alignment horizontal="center" vertical="center"/>
    </xf>
    <xf numFmtId="14" fontId="8" fillId="0" borderId="0" xfId="0" applyNumberFormat="1" applyFon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17" fillId="8" borderId="0" xfId="0" applyFont="1" applyFill="1" applyAlignment="1">
      <alignment horizontal="center" vertical="center"/>
    </xf>
    <xf numFmtId="0" fontId="5" fillId="0" borderId="0" xfId="0" applyFont="1" applyAlignment="1">
      <alignment horizontal="right"/>
    </xf>
    <xf numFmtId="0" fontId="5" fillId="0" borderId="0" xfId="0" applyFont="1" applyAlignment="1">
      <alignment horizontal="right" vertical="top"/>
    </xf>
    <xf numFmtId="0" fontId="0" fillId="3" borderId="0" xfId="0" applyFill="1"/>
    <xf numFmtId="0" fontId="10" fillId="3" borderId="0" xfId="0" applyFont="1" applyFill="1" applyAlignment="1">
      <alignment vertical="center"/>
    </xf>
    <xf numFmtId="0" fontId="1" fillId="3" borderId="0" xfId="0" applyFont="1" applyFill="1" applyAlignment="1">
      <alignment vertical="top" wrapText="1"/>
    </xf>
    <xf numFmtId="0" fontId="2" fillId="3" borderId="0" xfId="0" applyFont="1" applyFill="1" applyAlignment="1" applyProtection="1">
      <alignment horizontal="left" vertical="top" wrapText="1"/>
      <protection locked="0"/>
    </xf>
    <xf numFmtId="0" fontId="1" fillId="3" borderId="0" xfId="0" applyFont="1" applyFill="1" applyAlignment="1">
      <alignment vertical="center" wrapText="1"/>
    </xf>
    <xf numFmtId="0" fontId="2" fillId="3" borderId="0" xfId="0" applyFont="1" applyFill="1" applyAlignment="1" applyProtection="1">
      <alignment horizontal="left" vertical="center"/>
      <protection locked="0"/>
    </xf>
    <xf numFmtId="0" fontId="18" fillId="9" borderId="0" xfId="0" applyFont="1" applyFill="1" applyAlignment="1">
      <alignment vertical="top" wrapText="1"/>
    </xf>
    <xf numFmtId="0" fontId="1" fillId="3" borderId="0" xfId="0" applyFont="1" applyFill="1" applyAlignment="1">
      <alignment horizontal="left" vertical="top" wrapText="1"/>
    </xf>
    <xf numFmtId="0" fontId="1" fillId="3" borderId="0" xfId="0" applyFont="1" applyFill="1" applyAlignment="1">
      <alignment horizontal="center" vertical="top" wrapText="1"/>
    </xf>
    <xf numFmtId="0" fontId="18" fillId="9" borderId="0" xfId="0" applyFont="1" applyFill="1" applyAlignment="1">
      <alignment horizontal="center" vertical="top" wrapText="1"/>
    </xf>
    <xf numFmtId="0" fontId="0" fillId="5" borderId="0" xfId="0" applyFill="1" applyAlignment="1" applyProtection="1">
      <alignment horizontal="center" vertical="center" wrapText="1"/>
      <protection locked="0"/>
    </xf>
    <xf numFmtId="0" fontId="19" fillId="10" borderId="0" xfId="0" applyFont="1" applyFill="1"/>
    <xf numFmtId="0" fontId="0" fillId="10" borderId="0" xfId="0" applyFill="1"/>
    <xf numFmtId="0" fontId="1" fillId="10" borderId="0" xfId="0" applyFont="1" applyFill="1" applyAlignment="1">
      <alignment vertical="top" wrapText="1"/>
    </xf>
    <xf numFmtId="0" fontId="1" fillId="10" borderId="0" xfId="0" applyFont="1" applyFill="1" applyAlignment="1">
      <alignment horizontal="left" vertical="top" wrapText="1"/>
    </xf>
    <xf numFmtId="0" fontId="2" fillId="10" borderId="0" xfId="0" applyFont="1" applyFill="1" applyAlignment="1" applyProtection="1">
      <alignment horizontal="left" vertical="top" wrapText="1"/>
      <protection locked="0"/>
    </xf>
    <xf numFmtId="0" fontId="18" fillId="12" borderId="0" xfId="0" applyFont="1" applyFill="1" applyAlignment="1">
      <alignment vertical="top" wrapText="1"/>
    </xf>
    <xf numFmtId="0" fontId="20" fillId="12" borderId="0" xfId="0" applyFont="1" applyFill="1" applyAlignment="1">
      <alignment vertical="center" wrapText="1"/>
    </xf>
    <xf numFmtId="0" fontId="0" fillId="11" borderId="0" xfId="0" applyFill="1" applyAlignment="1" applyProtection="1">
      <alignment vertical="center" wrapText="1"/>
      <protection locked="0"/>
    </xf>
    <xf numFmtId="0" fontId="0" fillId="11" borderId="0" xfId="0" applyFill="1" applyAlignment="1" applyProtection="1">
      <alignment horizontal="left" vertical="center"/>
      <protection locked="0"/>
    </xf>
    <xf numFmtId="0" fontId="0" fillId="10" borderId="0" xfId="0" applyFill="1" applyAlignment="1">
      <alignment horizontal="left" vertical="center"/>
    </xf>
    <xf numFmtId="0" fontId="0" fillId="10" borderId="0" xfId="0" applyFill="1" applyAlignment="1">
      <alignment horizontal="left" vertical="top"/>
    </xf>
    <xf numFmtId="0" fontId="3" fillId="10" borderId="0" xfId="0" applyFont="1" applyFill="1" applyAlignment="1">
      <alignment horizontal="left" vertical="center"/>
    </xf>
    <xf numFmtId="0" fontId="3" fillId="10" borderId="0" xfId="0" applyFont="1" applyFill="1" applyAlignment="1">
      <alignment horizontal="left" vertical="top"/>
    </xf>
    <xf numFmtId="0" fontId="20" fillId="12" borderId="0" xfId="0" applyFont="1" applyFill="1" applyAlignment="1">
      <alignment horizontal="left" vertical="top" wrapText="1"/>
    </xf>
    <xf numFmtId="0" fontId="1" fillId="12" borderId="0" xfId="0" applyFont="1" applyFill="1" applyAlignment="1">
      <alignment horizontal="left" vertical="top" wrapText="1"/>
    </xf>
    <xf numFmtId="0" fontId="20" fillId="12" borderId="0" xfId="0" applyFont="1" applyFill="1" applyAlignment="1">
      <alignment horizontal="left" vertical="center"/>
    </xf>
    <xf numFmtId="0" fontId="0" fillId="11" borderId="0" xfId="0" applyFill="1" applyAlignment="1" applyProtection="1">
      <alignment horizontal="center" vertical="center" wrapText="1"/>
      <protection locked="0"/>
    </xf>
    <xf numFmtId="0" fontId="21" fillId="12" borderId="0" xfId="0" applyFont="1" applyFill="1" applyAlignment="1">
      <alignment horizontal="right" wrapText="1"/>
    </xf>
    <xf numFmtId="0" fontId="20" fillId="12" borderId="0" xfId="0" applyFont="1" applyFill="1" applyAlignment="1">
      <alignment horizontal="right" wrapText="1"/>
    </xf>
    <xf numFmtId="0" fontId="10" fillId="10" borderId="0" xfId="0" applyFont="1" applyFill="1" applyAlignment="1">
      <alignment vertical="center"/>
    </xf>
    <xf numFmtId="0" fontId="21" fillId="12" borderId="0" xfId="0" applyFont="1" applyFill="1" applyAlignment="1">
      <alignment horizontal="left" vertical="top" wrapText="1"/>
    </xf>
    <xf numFmtId="0" fontId="21" fillId="12" borderId="0" xfId="0" applyFont="1" applyFill="1" applyAlignment="1">
      <alignment horizontal="left" vertical="center"/>
    </xf>
    <xf numFmtId="0" fontId="0" fillId="11" borderId="0" xfId="0" applyFill="1"/>
    <xf numFmtId="0" fontId="0" fillId="11" borderId="0" xfId="0" applyFill="1" applyAlignment="1">
      <alignment vertical="center"/>
    </xf>
    <xf numFmtId="0" fontId="11" fillId="10" borderId="0" xfId="0" applyFont="1" applyFill="1" applyAlignment="1">
      <alignment horizontal="center" vertical="center"/>
    </xf>
    <xf numFmtId="0" fontId="13" fillId="10" borderId="0" xfId="0" applyFont="1" applyFill="1" applyAlignment="1">
      <alignment horizontal="left" vertical="center"/>
    </xf>
    <xf numFmtId="0" fontId="0" fillId="10" borderId="0" xfId="0" applyFill="1" applyAlignment="1">
      <alignment vertical="center"/>
    </xf>
    <xf numFmtId="0" fontId="10" fillId="10" borderId="0" xfId="0" applyFont="1" applyFill="1" applyAlignment="1">
      <alignment vertical="center" wrapText="1"/>
    </xf>
    <xf numFmtId="0" fontId="10" fillId="10" borderId="0" xfId="0" applyFont="1" applyFill="1" applyAlignment="1">
      <alignment horizontal="center" vertical="center"/>
    </xf>
    <xf numFmtId="0" fontId="1" fillId="10" borderId="0" xfId="0" applyFont="1" applyFill="1" applyAlignment="1">
      <alignment vertical="center" wrapText="1"/>
    </xf>
    <xf numFmtId="0" fontId="1" fillId="12" borderId="0" xfId="0" applyFont="1" applyFill="1" applyAlignment="1">
      <alignment vertical="top" wrapText="1"/>
    </xf>
    <xf numFmtId="0" fontId="22" fillId="10" borderId="0" xfId="0" applyFont="1" applyFill="1" applyAlignment="1">
      <alignment horizontal="center" vertical="center"/>
    </xf>
    <xf numFmtId="0" fontId="21" fillId="12" borderId="0" xfId="0" applyFont="1" applyFill="1" applyAlignment="1">
      <alignment vertical="top" wrapText="1"/>
    </xf>
    <xf numFmtId="0" fontId="21" fillId="10" borderId="0" xfId="0" applyFont="1" applyFill="1" applyAlignment="1">
      <alignment vertical="top" wrapText="1"/>
    </xf>
    <xf numFmtId="0" fontId="23" fillId="12" borderId="0" xfId="0" applyFont="1" applyFill="1" applyAlignment="1">
      <alignment horizontal="left" vertical="center"/>
    </xf>
    <xf numFmtId="0" fontId="24" fillId="11" borderId="0" xfId="0" applyFont="1" applyFill="1" applyAlignment="1" applyProtection="1">
      <alignment horizontal="center" vertical="center" wrapText="1"/>
      <protection locked="0"/>
    </xf>
    <xf numFmtId="0" fontId="24" fillId="11" borderId="0" xfId="0" applyFont="1" applyFill="1" applyAlignment="1">
      <alignment horizontal="center" vertical="center" wrapText="1"/>
    </xf>
    <xf numFmtId="0" fontId="24" fillId="11" borderId="0" xfId="0" applyFont="1" applyFill="1" applyAlignment="1" applyProtection="1">
      <alignment horizontal="center" vertical="center"/>
      <protection locked="0"/>
    </xf>
    <xf numFmtId="0" fontId="1" fillId="9" borderId="0" xfId="0" applyFont="1" applyFill="1" applyAlignment="1">
      <alignment horizontal="left" vertical="top" wrapText="1"/>
    </xf>
    <xf numFmtId="0" fontId="0" fillId="13" borderId="0" xfId="0" applyFill="1"/>
    <xf numFmtId="0" fontId="25" fillId="0" borderId="0" xfId="0" applyFont="1" applyAlignment="1">
      <alignment vertical="center"/>
    </xf>
    <xf numFmtId="0" fontId="15" fillId="3" borderId="0" xfId="0" applyFont="1" applyFill="1" applyAlignment="1">
      <alignment horizontal="center" vertical="center"/>
    </xf>
    <xf numFmtId="0" fontId="0" fillId="0" borderId="0" xfId="0" applyAlignment="1">
      <alignment horizontal="left" vertical="center" wrapText="1"/>
    </xf>
    <xf numFmtId="0" fontId="17" fillId="8" borderId="0" xfId="0" applyFont="1" applyFill="1" applyAlignment="1">
      <alignment horizontal="center" vertical="center"/>
    </xf>
    <xf numFmtId="0" fontId="2" fillId="0" borderId="0" xfId="0" applyFont="1" applyAlignment="1" applyProtection="1">
      <alignment horizontal="left" vertical="top" wrapText="1"/>
      <protection locked="0"/>
    </xf>
    <xf numFmtId="0" fontId="11" fillId="8" borderId="0" xfId="0" applyFont="1" applyFill="1" applyAlignment="1">
      <alignment horizontal="center" vertical="center"/>
    </xf>
    <xf numFmtId="0" fontId="4" fillId="0" borderId="0" xfId="0" applyFont="1" applyAlignment="1" applyProtection="1">
      <alignment horizontal="left" vertical="top" wrapText="1"/>
      <protection locked="0"/>
    </xf>
    <xf numFmtId="0" fontId="1" fillId="0" borderId="0" xfId="0" applyFont="1" applyAlignment="1">
      <alignment horizontal="left" vertical="top" wrapText="1"/>
    </xf>
    <xf numFmtId="0" fontId="13" fillId="3" borderId="0" xfId="0" applyFont="1" applyFill="1" applyAlignment="1">
      <alignment horizontal="left" vertical="center"/>
    </xf>
    <xf numFmtId="0" fontId="10" fillId="3" borderId="0" xfId="0" applyFont="1" applyFill="1" applyAlignment="1">
      <alignment horizontal="left" vertical="center"/>
    </xf>
    <xf numFmtId="0" fontId="6" fillId="0" borderId="0" xfId="0" applyFont="1" applyAlignment="1" applyProtection="1">
      <alignment horizontal="left" vertical="top" wrapText="1"/>
      <protection locked="0"/>
    </xf>
    <xf numFmtId="0" fontId="2" fillId="0" borderId="0" xfId="0" applyFont="1" applyAlignment="1">
      <alignment horizontal="left" vertical="top"/>
    </xf>
    <xf numFmtId="0" fontId="2" fillId="0" borderId="0" xfId="0" applyFont="1" applyAlignment="1" applyProtection="1">
      <alignment horizontal="left" vertical="top"/>
      <protection locked="0"/>
    </xf>
    <xf numFmtId="0" fontId="2" fillId="10" borderId="0" xfId="0" applyFont="1" applyFill="1" applyAlignment="1" applyProtection="1">
      <alignment horizontal="left" vertical="top"/>
      <protection locked="0"/>
    </xf>
    <xf numFmtId="0" fontId="1" fillId="2" borderId="0" xfId="0" applyFont="1" applyFill="1" applyAlignment="1">
      <alignment horizontal="left" vertical="top" wrapText="1"/>
    </xf>
    <xf numFmtId="0" fontId="1" fillId="2" borderId="0" xfId="0" applyFont="1" applyFill="1" applyAlignment="1">
      <alignment horizontal="center" vertical="center"/>
    </xf>
    <xf numFmtId="0" fontId="1" fillId="10" borderId="0" xfId="0" applyFont="1" applyFill="1" applyAlignment="1">
      <alignment horizontal="center" vertical="center"/>
    </xf>
    <xf numFmtId="0" fontId="2" fillId="0" borderId="0" xfId="0" applyFont="1" applyAlignment="1">
      <alignment horizontal="left" vertical="top" wrapText="1"/>
    </xf>
    <xf numFmtId="0" fontId="10" fillId="10" borderId="0" xfId="0" applyFont="1" applyFill="1" applyAlignment="1">
      <alignment horizontal="left" vertical="center"/>
    </xf>
    <xf numFmtId="0" fontId="21" fillId="12" borderId="0" xfId="0" applyFont="1" applyFill="1" applyAlignment="1">
      <alignment horizontal="left" vertical="top" wrapText="1"/>
    </xf>
    <xf numFmtId="0" fontId="21" fillId="12" borderId="0" xfId="0" applyFont="1" applyFill="1" applyAlignment="1">
      <alignment horizontal="left" vertical="center"/>
    </xf>
    <xf numFmtId="0" fontId="0" fillId="0" borderId="0" xfId="0" applyAlignment="1" applyProtection="1">
      <alignment horizontal="left" vertical="top" wrapText="1"/>
      <protection locked="0"/>
    </xf>
    <xf numFmtId="0" fontId="20" fillId="12" borderId="0" xfId="0" applyFont="1" applyFill="1" applyAlignment="1">
      <alignment horizontal="left" vertical="top" wrapText="1"/>
    </xf>
    <xf numFmtId="0" fontId="1" fillId="12" borderId="0" xfId="0" applyFont="1" applyFill="1" applyAlignment="1">
      <alignment horizontal="left" vertical="top" wrapText="1"/>
    </xf>
    <xf numFmtId="0" fontId="20" fillId="12" borderId="0" xfId="0" applyFont="1" applyFill="1" applyAlignment="1">
      <alignment horizontal="left" vertical="center"/>
    </xf>
    <xf numFmtId="0" fontId="1" fillId="12" borderId="0" xfId="0" applyFont="1" applyFill="1" applyAlignment="1">
      <alignment horizontal="left" vertical="center"/>
    </xf>
    <xf numFmtId="0" fontId="14" fillId="8" borderId="0" xfId="0" applyFont="1" applyFill="1" applyAlignment="1">
      <alignment horizontal="center" vertical="center"/>
    </xf>
    <xf numFmtId="0" fontId="1" fillId="7" borderId="0" xfId="0" applyFont="1" applyFill="1" applyAlignment="1">
      <alignment horizontal="center" vertical="center" wrapText="1"/>
    </xf>
    <xf numFmtId="0" fontId="0" fillId="0" borderId="0" xfId="0" applyAlignment="1">
      <alignment horizontal="left" vertical="top"/>
    </xf>
    <xf numFmtId="0" fontId="1" fillId="7" borderId="0" xfId="0" applyFont="1" applyFill="1" applyAlignment="1">
      <alignment horizontal="left" vertical="top" wrapText="1"/>
    </xf>
    <xf numFmtId="0" fontId="3" fillId="8" borderId="0" xfId="0" applyFont="1" applyFill="1" applyAlignment="1">
      <alignment horizontal="center"/>
    </xf>
  </cellXfs>
  <cellStyles count="2">
    <cellStyle name="Normal" xfId="0" builtinId="0"/>
    <cellStyle name="Pourcentage" xfId="1" builtinId="5"/>
  </cellStyles>
  <dxfs count="75">
    <dxf>
      <font>
        <strike val="0"/>
        <outline val="0"/>
        <shadow val="0"/>
        <u val="none"/>
        <vertAlign val="baseline"/>
        <sz val="11"/>
        <color auto="1"/>
        <name val="Calibri Light"/>
        <family val="2"/>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Light"/>
        <family val="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Calibri Light"/>
        <family val="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Calibri Light"/>
        <family val="2"/>
        <scheme val="minor"/>
      </font>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2" formatCode="0.00"/>
    </dxf>
    <dxf>
      <numFmt numFmtId="2" formatCode="0.00"/>
    </dxf>
    <dxf>
      <font>
        <b val="0"/>
        <i val="0"/>
        <strike val="0"/>
        <condense val="0"/>
        <extend val="0"/>
        <outline val="0"/>
        <shadow val="0"/>
        <u val="none"/>
        <vertAlign val="baseline"/>
        <sz val="11"/>
        <color theme="0"/>
        <name val="Calibri Light"/>
        <family val="2"/>
        <scheme val="minor"/>
      </font>
      <fill>
        <patternFill patternType="solid">
          <fgColor indexed="64"/>
          <bgColor theme="4" tint="0.59999389629810485"/>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1"/>
        <color theme="0"/>
        <name val="Calibri Light"/>
        <family val="2"/>
        <scheme val="minor"/>
      </font>
      <fill>
        <patternFill patternType="solid">
          <fgColor indexed="64"/>
          <bgColor theme="4" tint="0.59999389629810485"/>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8"/>
        <color theme="0"/>
        <name val="Calibri Light"/>
        <family val="2"/>
        <scheme val="minor"/>
      </font>
      <fill>
        <patternFill patternType="solid">
          <fgColor indexed="64"/>
          <bgColor rgb="FFE6007E"/>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s>
  <tableStyles count="1" defaultTableStyle="TableStyleMedium2" defaultPivotStyle="PivotStyleLight16">
    <tableStyle name="Invisible" pivot="0" table="0" count="0" xr9:uid="{00000000-0011-0000-FFFF-FFFF00000000}"/>
  </tableStyles>
  <colors>
    <mruColors>
      <color rgb="FFE6007E"/>
      <color rgb="FFD0D0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[Template-Fiche-Expression-Besoin.xlsx]2d - Résultat!Tableau croisé dynamique4</c:name>
    <c:fmtId val="0"/>
  </c:pivotSource>
  <c:chart>
    <c:autoTitleDeleted val="1"/>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radarChart>
        <c:radarStyle val="marker"/>
        <c:varyColors val="0"/>
        <c:ser>
          <c:idx val="0"/>
          <c:order val="0"/>
          <c:tx>
            <c:strRef>
              <c:f>'2d - Résultat'!$C$9</c:f>
              <c:strCache>
                <c:ptCount val="1"/>
                <c:pt idx="0">
                  <c:v>Total</c:v>
                </c:pt>
              </c:strCache>
            </c:strRef>
          </c:tx>
          <c:spPr>
            <a:ln w="28575" cap="rnd">
              <a:solidFill>
                <a:schemeClr val="accent1"/>
              </a:solidFill>
              <a:round/>
            </a:ln>
            <a:effectLst/>
          </c:spPr>
          <c:marker>
            <c:symbol val="none"/>
          </c:marker>
          <c:cat>
            <c:strRef>
              <c:f>'2d - Résultat'!$B$10:$B$15</c:f>
              <c:strCache>
                <c:ptCount val="5"/>
                <c:pt idx="0">
                  <c:v>Risques</c:v>
                </c:pt>
                <c:pt idx="1">
                  <c:v>Gains</c:v>
                </c:pt>
                <c:pt idx="2">
                  <c:v>Stratégie</c:v>
                </c:pt>
                <c:pt idx="3">
                  <c:v>Environnement</c:v>
                </c:pt>
                <c:pt idx="4">
                  <c:v>Obligation</c:v>
                </c:pt>
              </c:strCache>
            </c:strRef>
          </c:cat>
          <c:val>
            <c:numRef>
              <c:f>'2d - Résultat'!$C$10:$C$15</c:f>
              <c:numCache>
                <c:formatCode>0.00</c:formatCode>
                <c:ptCount val="5"/>
                <c:pt idx="0">
                  <c:v>2</c:v>
                </c:pt>
                <c:pt idx="1">
                  <c:v>2</c:v>
                </c:pt>
                <c:pt idx="2">
                  <c:v>2</c:v>
                </c:pt>
                <c:pt idx="3">
                  <c:v>2</c:v>
                </c:pt>
                <c:pt idx="4">
                  <c:v>2</c:v>
                </c:pt>
              </c:numCache>
            </c:numRef>
          </c:val>
          <c:extLst>
            <c:ext xmlns:c16="http://schemas.microsoft.com/office/drawing/2014/chart" uri="{C3380CC4-5D6E-409C-BE32-E72D297353CC}">
              <c16:uniqueId val="{00000001-B196-4EFC-AEF5-9BAB9B58679B}"/>
            </c:ext>
          </c:extLst>
        </c:ser>
        <c:dLbls>
          <c:showLegendKey val="0"/>
          <c:showVal val="0"/>
          <c:showCatName val="0"/>
          <c:showSerName val="0"/>
          <c:showPercent val="0"/>
          <c:showBubbleSize val="0"/>
        </c:dLbls>
        <c:axId val="656330208"/>
        <c:axId val="656327712"/>
      </c:radarChart>
      <c:catAx>
        <c:axId val="6563302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6327712"/>
        <c:crosses val="autoZero"/>
        <c:auto val="1"/>
        <c:lblAlgn val="ctr"/>
        <c:lblOffset val="100"/>
        <c:noMultiLvlLbl val="0"/>
      </c:catAx>
      <c:valAx>
        <c:axId val="656327712"/>
        <c:scaling>
          <c:orientation val="minMax"/>
        </c:scaling>
        <c:delete val="1"/>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656330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4_2">
  <dgm:title val=""/>
  <dgm:desc val=""/>
  <dgm:catLst>
    <dgm:cat type="accent4" pri="11200"/>
  </dgm:catLst>
  <dgm:styleLbl name="node0">
    <dgm:fillClrLst meth="repeat">
      <a:schemeClr val="accent4"/>
    </dgm:fillClrLst>
    <dgm:linClrLst meth="repeat">
      <a:schemeClr val="lt1"/>
    </dgm:linClrLst>
    <dgm:effectClrLst/>
    <dgm:txLinClrLst/>
    <dgm:txFillClrLst/>
    <dgm:txEffectClrLst/>
  </dgm:styleLbl>
  <dgm:styleLbl name="node1">
    <dgm:fillClrLst meth="repeat">
      <a:schemeClr val="accent4"/>
    </dgm:fillClrLst>
    <dgm:linClrLst meth="repeat">
      <a:schemeClr val="lt1"/>
    </dgm:linClrLst>
    <dgm:effectClrLst/>
    <dgm:txLinClrLst/>
    <dgm:txFillClrLst/>
    <dgm:txEffectClrLst/>
  </dgm:styleLbl>
  <dgm:styleLbl name="alignNode1">
    <dgm:fillClrLst meth="repeat">
      <a:schemeClr val="accent4"/>
    </dgm:fillClrLst>
    <dgm:linClrLst meth="repeat">
      <a:schemeClr val="accent4"/>
    </dgm:linClrLst>
    <dgm:effectClrLst/>
    <dgm:txLinClrLst/>
    <dgm:txFillClrLst/>
    <dgm:txEffectClrLst/>
  </dgm:styleLbl>
  <dgm:styleLbl name="lnNode1">
    <dgm:fillClrLst meth="repeat">
      <a:schemeClr val="accent4"/>
    </dgm:fillClrLst>
    <dgm:linClrLst meth="repeat">
      <a:schemeClr val="lt1"/>
    </dgm:linClrLst>
    <dgm:effectClrLst/>
    <dgm:txLinClrLst/>
    <dgm:txFillClrLst/>
    <dgm:txEffectClrLst/>
  </dgm:styleLbl>
  <dgm:styleLbl name="vennNode1">
    <dgm:fillClrLst meth="repeat">
      <a:schemeClr val="accent4">
        <a:alpha val="50000"/>
      </a:schemeClr>
    </dgm:fillClrLst>
    <dgm:linClrLst meth="repeat">
      <a:schemeClr val="lt1"/>
    </dgm:linClrLst>
    <dgm:effectClrLst/>
    <dgm:txLinClrLst/>
    <dgm:txFillClrLst/>
    <dgm:txEffectClrLst/>
  </dgm:styleLbl>
  <dgm:styleLbl name="node2">
    <dgm:fillClrLst meth="repeat">
      <a:schemeClr val="accent4"/>
    </dgm:fillClrLst>
    <dgm:linClrLst meth="repeat">
      <a:schemeClr val="lt1"/>
    </dgm:linClrLst>
    <dgm:effectClrLst/>
    <dgm:txLinClrLst/>
    <dgm:txFillClrLst/>
    <dgm:txEffectClrLst/>
  </dgm:styleLbl>
  <dgm:styleLbl name="node3">
    <dgm:fillClrLst meth="repeat">
      <a:schemeClr val="accent4"/>
    </dgm:fillClrLst>
    <dgm:linClrLst meth="repeat">
      <a:schemeClr val="lt1"/>
    </dgm:linClrLst>
    <dgm:effectClrLst/>
    <dgm:txLinClrLst/>
    <dgm:txFillClrLst/>
    <dgm:txEffectClrLst/>
  </dgm:styleLbl>
  <dgm:styleLbl name="node4">
    <dgm:fillClrLst meth="repeat">
      <a:schemeClr val="accent4"/>
    </dgm:fillClrLst>
    <dgm:linClrLst meth="repeat">
      <a:schemeClr val="lt1"/>
    </dgm:linClrLst>
    <dgm:effectClrLst/>
    <dgm:txLinClrLst/>
    <dgm:txFillClrLst/>
    <dgm:txEffectClrLst/>
  </dgm:styleLbl>
  <dgm:styleLbl name="fgImgPlace1">
    <dgm:fillClrLst meth="repeat">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4">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4">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4">
        <a:tint val="60000"/>
      </a:schemeClr>
    </dgm:fillClrLst>
    <dgm:linClrLst meth="repeat">
      <a:schemeClr val="accent4">
        <a:tint val="60000"/>
      </a:schemeClr>
    </dgm:linClrLst>
    <dgm:effectClrLst/>
    <dgm:txLinClrLst/>
    <dgm:txFillClrLst/>
    <dgm:txEffectClrLst/>
  </dgm:styleLbl>
  <dgm:styleLbl name="fgSibTrans2D1">
    <dgm:fillClrLst meth="repeat">
      <a:schemeClr val="accent4">
        <a:tint val="60000"/>
      </a:schemeClr>
    </dgm:fillClrLst>
    <dgm:linClrLst meth="repeat">
      <a:schemeClr val="accent4">
        <a:tint val="60000"/>
      </a:schemeClr>
    </dgm:linClrLst>
    <dgm:effectClrLst/>
    <dgm:txLinClrLst/>
    <dgm:txFillClrLst/>
    <dgm:txEffectClrLst/>
  </dgm:styleLbl>
  <dgm:styleLbl name="bgSibTrans2D1">
    <dgm:fillClrLst meth="repeat">
      <a:schemeClr val="accent4">
        <a:tint val="60000"/>
      </a:schemeClr>
    </dgm:fillClrLst>
    <dgm:linClrLst meth="repeat">
      <a:schemeClr val="accent4">
        <a:tint val="60000"/>
      </a:schemeClr>
    </dgm:linClrLst>
    <dgm:effectClrLst/>
    <dgm:txLinClrLst/>
    <dgm:txFillClrLst/>
    <dgm:txEffectClrLst/>
  </dgm:styleLbl>
  <dgm:styleLbl name="sibTrans1D1">
    <dgm:fillClrLst meth="repeat">
      <a:schemeClr val="accent4"/>
    </dgm:fillClrLst>
    <dgm:linClrLst meth="repeat">
      <a:schemeClr val="accent4"/>
    </dgm:linClrLst>
    <dgm:effectClrLst/>
    <dgm:txLinClrLst/>
    <dgm:txFillClrLst meth="repeat">
      <a:schemeClr val="tx1"/>
    </dgm:txFillClrLst>
    <dgm:txEffectClrLst/>
  </dgm:styleLbl>
  <dgm:styleLbl name="callout">
    <dgm:fillClrLst meth="repeat">
      <a:schemeClr val="accent4"/>
    </dgm:fillClrLst>
    <dgm:linClrLst meth="repeat">
      <a:schemeClr val="accent4">
        <a:tint val="50000"/>
      </a:schemeClr>
    </dgm:linClrLst>
    <dgm:effectClrLst/>
    <dgm:txLinClrLst/>
    <dgm:txFillClrLst meth="repeat">
      <a:schemeClr val="tx1"/>
    </dgm:txFillClrLst>
    <dgm:txEffectClrLst/>
  </dgm:styleLbl>
  <dgm:styleLbl name="asst0">
    <dgm:fillClrLst meth="repeat">
      <a:schemeClr val="accent4"/>
    </dgm:fillClrLst>
    <dgm:linClrLst meth="repeat">
      <a:schemeClr val="lt1"/>
    </dgm:linClrLst>
    <dgm:effectClrLst/>
    <dgm:txLinClrLst/>
    <dgm:txFillClrLst/>
    <dgm:txEffectClrLst/>
  </dgm:styleLbl>
  <dgm:styleLbl name="asst1">
    <dgm:fillClrLst meth="repeat">
      <a:schemeClr val="accent4"/>
    </dgm:fillClrLst>
    <dgm:linClrLst meth="repeat">
      <a:schemeClr val="lt1"/>
    </dgm:linClrLst>
    <dgm:effectClrLst/>
    <dgm:txLinClrLst/>
    <dgm:txFillClrLst/>
    <dgm:txEffectClrLst/>
  </dgm:styleLbl>
  <dgm:styleLbl name="asst2">
    <dgm:fillClrLst meth="repeat">
      <a:schemeClr val="accent4"/>
    </dgm:fillClrLst>
    <dgm:linClrLst meth="repeat">
      <a:schemeClr val="lt1"/>
    </dgm:linClrLst>
    <dgm:effectClrLst/>
    <dgm:txLinClrLst/>
    <dgm:txFillClrLst/>
    <dgm:txEffectClrLst/>
  </dgm:styleLbl>
  <dgm:styleLbl name="asst3">
    <dgm:fillClrLst meth="repeat">
      <a:schemeClr val="accent4"/>
    </dgm:fillClrLst>
    <dgm:linClrLst meth="repeat">
      <a:schemeClr val="lt1"/>
    </dgm:linClrLst>
    <dgm:effectClrLst/>
    <dgm:txLinClrLst/>
    <dgm:txFillClrLst/>
    <dgm:txEffectClrLst/>
  </dgm:styleLbl>
  <dgm:styleLbl name="asst4">
    <dgm:fillClrLst meth="repeat">
      <a:schemeClr val="accent4"/>
    </dgm:fillClrLst>
    <dgm:linClrLst meth="repeat">
      <a:schemeClr val="lt1"/>
    </dgm:linClrLst>
    <dgm:effectClrLst/>
    <dgm:txLinClrLst/>
    <dgm:txFillClrLst/>
    <dgm:txEffectClrLst/>
  </dgm:styleLbl>
  <dgm:styleLbl name="parChTrans2D1">
    <dgm:fillClrLst meth="repeat">
      <a:schemeClr val="accent4">
        <a:tint val="60000"/>
      </a:schemeClr>
    </dgm:fillClrLst>
    <dgm:linClrLst meth="repeat">
      <a:schemeClr val="accent4">
        <a:tint val="60000"/>
      </a:schemeClr>
    </dgm:linClrLst>
    <dgm:effectClrLst/>
    <dgm:txLinClrLst/>
    <dgm:txFillClrLst meth="repeat">
      <a:schemeClr val="lt1"/>
    </dgm:txFillClrLst>
    <dgm:txEffectClrLst/>
  </dgm:styleLbl>
  <dgm:styleLbl name="parChTrans2D2">
    <dgm:fillClrLst meth="repeat">
      <a:schemeClr val="accent4"/>
    </dgm:fillClrLst>
    <dgm:linClrLst meth="repeat">
      <a:schemeClr val="accent4"/>
    </dgm:linClrLst>
    <dgm:effectClrLst/>
    <dgm:txLinClrLst/>
    <dgm:txFillClrLst meth="repeat">
      <a:schemeClr val="lt1"/>
    </dgm:txFillClrLst>
    <dgm:txEffectClrLst/>
  </dgm:styleLbl>
  <dgm:styleLbl name="parChTrans2D3">
    <dgm:fillClrLst meth="repeat">
      <a:schemeClr val="accent4"/>
    </dgm:fillClrLst>
    <dgm:linClrLst meth="repeat">
      <a:schemeClr val="accent4"/>
    </dgm:linClrLst>
    <dgm:effectClrLst/>
    <dgm:txLinClrLst/>
    <dgm:txFillClrLst meth="repeat">
      <a:schemeClr val="lt1"/>
    </dgm:txFillClrLst>
    <dgm:txEffectClrLst/>
  </dgm:styleLbl>
  <dgm:styleLbl name="parChTrans2D4">
    <dgm:fillClrLst meth="repeat">
      <a:schemeClr val="accent4"/>
    </dgm:fillClrLst>
    <dgm:linClrLst meth="repeat">
      <a:schemeClr val="accent4"/>
    </dgm:linClrLst>
    <dgm:effectClrLst/>
    <dgm:txLinClrLst/>
    <dgm:txFillClrLst meth="repeat">
      <a:schemeClr val="lt1"/>
    </dgm:txFillClrLst>
    <dgm:txEffectClrLst/>
  </dgm:styleLbl>
  <dgm:styleLbl name="parChTrans1D1">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2">
    <dgm:fillClrLst meth="repeat">
      <a:schemeClr val="accent4"/>
    </dgm:fillClrLst>
    <dgm:linClrLst meth="repeat">
      <a:schemeClr val="accent4">
        <a:shade val="60000"/>
      </a:schemeClr>
    </dgm:linClrLst>
    <dgm:effectClrLst/>
    <dgm:txLinClrLst/>
    <dgm:txFillClrLst meth="repeat">
      <a:schemeClr val="tx1"/>
    </dgm:txFillClrLst>
    <dgm:txEffectClrLst/>
  </dgm:styleLbl>
  <dgm:styleLbl name="parChTrans1D3">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parChTrans1D4">
    <dgm:fillClrLst meth="repeat">
      <a:schemeClr val="accent4"/>
    </dgm:fillClrLst>
    <dgm:linClrLst meth="repeat">
      <a:schemeClr val="accent4">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4"/>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4"/>
    </dgm:linClrLst>
    <dgm:effectClrLst/>
    <dgm:txLinClrLst/>
    <dgm:txFillClrLst meth="repeat">
      <a:schemeClr val="dk1"/>
    </dgm:txFillClrLst>
    <dgm:txEffectClrLst/>
  </dgm:styleLbl>
  <dgm:styleLbl name="solidFgAcc1">
    <dgm:fillClrLst meth="repeat">
      <a:schemeClr val="lt1"/>
    </dgm:fillClrLst>
    <dgm:linClrLst meth="repeat">
      <a:schemeClr val="accent4"/>
    </dgm:linClrLst>
    <dgm:effectClrLst/>
    <dgm:txLinClrLst/>
    <dgm:txFillClrLst meth="repeat">
      <a:schemeClr val="dk1"/>
    </dgm:txFillClrLst>
    <dgm:txEffectClrLst/>
  </dgm:styleLbl>
  <dgm:styleLbl name="solidAlignAcc1">
    <dgm:fillClrLst meth="repeat">
      <a:schemeClr val="lt1"/>
    </dgm:fillClrLst>
    <dgm:linClrLst meth="repeat">
      <a:schemeClr val="accent4"/>
    </dgm:linClrLst>
    <dgm:effectClrLst/>
    <dgm:txLinClrLst/>
    <dgm:txFillClrLst meth="repeat">
      <a:schemeClr val="dk1"/>
    </dgm:txFillClrLst>
    <dgm:txEffectClrLst/>
  </dgm:styleLbl>
  <dgm:styleLbl name="solidBgAcc1">
    <dgm:fillClrLst meth="repeat">
      <a:schemeClr val="lt1"/>
    </dgm:fillClrLst>
    <dgm:linClrLst meth="repeat">
      <a:schemeClr val="accent4"/>
    </dgm:linClrLst>
    <dgm:effectClrLst/>
    <dgm:txLinClrLst/>
    <dgm:txFillClrLst meth="repeat">
      <a:schemeClr val="dk1"/>
    </dgm:txFillClrLst>
    <dgm:txEffectClrLst/>
  </dgm:styleLbl>
  <dgm:styleLbl name="fgAccFollowNode1">
    <dgm:fillClrLst meth="repeat">
      <a:schemeClr val="accent4">
        <a:alpha val="90000"/>
        <a:tint val="40000"/>
      </a:schemeClr>
    </dgm:fillClrLst>
    <dgm:linClrLst meth="repeat">
      <a:schemeClr val="accent4">
        <a:alpha val="90000"/>
        <a:tint val="40000"/>
      </a:schemeClr>
    </dgm:linClrLst>
    <dgm:effectClrLst/>
    <dgm:txLinClrLst/>
    <dgm:txFillClrLst meth="repeat">
      <a:schemeClr val="dk1"/>
    </dgm:txFillClrLst>
    <dgm:txEffectClrLst/>
  </dgm:styleLbl>
  <dgm:styleLbl name="alignAccFollowNode1">
    <dgm:fillClrLst meth="repeat">
      <a:schemeClr val="accent4">
        <a:alpha val="90000"/>
        <a:tint val="40000"/>
      </a:schemeClr>
    </dgm:fillClrLst>
    <dgm:linClrLst meth="repeat">
      <a:schemeClr val="accent4">
        <a:alpha val="90000"/>
        <a:tint val="40000"/>
      </a:schemeClr>
    </dgm:linClrLst>
    <dgm:effectClrLst/>
    <dgm:txLinClrLst/>
    <dgm:txFillClrLst meth="repeat">
      <a:schemeClr val="dk1"/>
    </dgm:txFillClrLst>
    <dgm:txEffectClrLst/>
  </dgm:styleLbl>
  <dgm:styleLbl name="bgAccFollowNode1">
    <dgm:fillClrLst meth="repeat">
      <a:schemeClr val="accent4">
        <a:alpha val="90000"/>
        <a:tint val="40000"/>
      </a:schemeClr>
    </dgm:fillClrLst>
    <dgm:linClrLst meth="repeat">
      <a:schemeClr val="accent4">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4"/>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4"/>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4"/>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4"/>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accent4"/>
    </dgm:linClrLst>
    <dgm:effectClrLst/>
    <dgm:txLinClrLst/>
    <dgm:txFillClrLst meth="repeat">
      <a:schemeClr val="dk1"/>
    </dgm:txFillClrLst>
    <dgm:txEffectClrLst/>
  </dgm:styleLbl>
  <dgm:styleLbl name="dkBgShp">
    <dgm:fillClrLst meth="repeat">
      <a:schemeClr val="accent4">
        <a:shade val="80000"/>
      </a:schemeClr>
    </dgm:fillClrLst>
    <dgm:linClrLst meth="repeat">
      <a:schemeClr val="accent4"/>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5_2">
  <dgm:title val=""/>
  <dgm:desc val=""/>
  <dgm:catLst>
    <dgm:cat type="accent5" pri="11200"/>
  </dgm:catLst>
  <dgm:styleLbl name="node0">
    <dgm:fillClrLst meth="repeat">
      <a:schemeClr val="accent5"/>
    </dgm:fillClrLst>
    <dgm:linClrLst meth="repeat">
      <a:schemeClr val="lt1"/>
    </dgm:linClrLst>
    <dgm:effectClrLst/>
    <dgm:txLinClrLst/>
    <dgm:txFillClrLst/>
    <dgm:txEffectClrLst/>
  </dgm:styleLbl>
  <dgm:styleLbl name="node1">
    <dgm:fillClrLst meth="repeat">
      <a:schemeClr val="accent5"/>
    </dgm:fillClrLst>
    <dgm:linClrLst meth="repeat">
      <a:schemeClr val="lt1"/>
    </dgm:linClrLst>
    <dgm:effectClrLst/>
    <dgm:txLinClrLst/>
    <dgm:txFillClrLst/>
    <dgm:txEffectClrLst/>
  </dgm:styleLbl>
  <dgm:styleLbl name="alignNode1">
    <dgm:fillClrLst meth="repeat">
      <a:schemeClr val="accent5"/>
    </dgm:fillClrLst>
    <dgm:linClrLst meth="repeat">
      <a:schemeClr val="accent5"/>
    </dgm:linClrLst>
    <dgm:effectClrLst/>
    <dgm:txLinClrLst/>
    <dgm:txFillClrLst/>
    <dgm:txEffectClrLst/>
  </dgm:styleLbl>
  <dgm:styleLbl name="lnNode1">
    <dgm:fillClrLst meth="repeat">
      <a:schemeClr val="accent5"/>
    </dgm:fillClrLst>
    <dgm:linClrLst meth="repeat">
      <a:schemeClr val="lt1"/>
    </dgm:linClrLst>
    <dgm:effectClrLst/>
    <dgm:txLinClrLst/>
    <dgm:txFillClrLst/>
    <dgm:txEffectClrLst/>
  </dgm:styleLbl>
  <dgm:styleLbl name="vennNode1">
    <dgm:fillClrLst meth="repeat">
      <a:schemeClr val="accent5">
        <a:alpha val="50000"/>
      </a:schemeClr>
    </dgm:fillClrLst>
    <dgm:linClrLst meth="repeat">
      <a:schemeClr val="lt1"/>
    </dgm:linClrLst>
    <dgm:effectClrLst/>
    <dgm:txLinClrLst/>
    <dgm:txFillClrLst/>
    <dgm:txEffectClrLst/>
  </dgm:styleLbl>
  <dgm:styleLbl name="node2">
    <dgm:fillClrLst meth="repeat">
      <a:schemeClr val="accent5"/>
    </dgm:fillClrLst>
    <dgm:linClrLst meth="repeat">
      <a:schemeClr val="lt1"/>
    </dgm:linClrLst>
    <dgm:effectClrLst/>
    <dgm:txLinClrLst/>
    <dgm:txFillClrLst/>
    <dgm:txEffectClrLst/>
  </dgm:styleLbl>
  <dgm:styleLbl name="node3">
    <dgm:fillClrLst meth="repeat">
      <a:schemeClr val="accent5"/>
    </dgm:fillClrLst>
    <dgm:linClrLst meth="repeat">
      <a:schemeClr val="lt1"/>
    </dgm:linClrLst>
    <dgm:effectClrLst/>
    <dgm:txLinClrLst/>
    <dgm:txFillClrLst/>
    <dgm:txEffectClrLst/>
  </dgm:styleLbl>
  <dgm:styleLbl name="node4">
    <dgm:fillClrLst meth="repeat">
      <a:schemeClr val="accent5"/>
    </dgm:fillClrLst>
    <dgm:linClrLst meth="repeat">
      <a:schemeClr val="lt1"/>
    </dgm:linClrLst>
    <dgm:effectClrLst/>
    <dgm:txLinClrLst/>
    <dgm:txFillClrLst/>
    <dgm:txEffectClrLst/>
  </dgm:styleLbl>
  <dgm:styleLbl name="f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5">
        <a:tint val="60000"/>
      </a:schemeClr>
    </dgm:fillClrLst>
    <dgm:linClrLst meth="repeat">
      <a:schemeClr val="accent5">
        <a:tint val="60000"/>
      </a:schemeClr>
    </dgm:linClrLst>
    <dgm:effectClrLst/>
    <dgm:txLinClrLst/>
    <dgm:txFillClrLst/>
    <dgm:txEffectClrLst/>
  </dgm:styleLbl>
  <dgm:styleLbl name="fgSibTrans2D1">
    <dgm:fillClrLst meth="repeat">
      <a:schemeClr val="accent5">
        <a:tint val="60000"/>
      </a:schemeClr>
    </dgm:fillClrLst>
    <dgm:linClrLst meth="repeat">
      <a:schemeClr val="accent5">
        <a:tint val="60000"/>
      </a:schemeClr>
    </dgm:linClrLst>
    <dgm:effectClrLst/>
    <dgm:txLinClrLst/>
    <dgm:txFillClrLst/>
    <dgm:txEffectClrLst/>
  </dgm:styleLbl>
  <dgm:styleLbl name="bgSibTrans2D1">
    <dgm:fillClrLst meth="repeat">
      <a:schemeClr val="accent5">
        <a:tint val="60000"/>
      </a:schemeClr>
    </dgm:fillClrLst>
    <dgm:linClrLst meth="repeat">
      <a:schemeClr val="accent5">
        <a:tint val="60000"/>
      </a:schemeClr>
    </dgm:linClrLst>
    <dgm:effectClrLst/>
    <dgm:txLinClrLst/>
    <dgm:txFillClrLst/>
    <dgm:txEffectClrLst/>
  </dgm:styleLbl>
  <dgm:styleLbl name="sibTrans1D1">
    <dgm:fillClrLst meth="repeat">
      <a:schemeClr val="accent5"/>
    </dgm:fillClrLst>
    <dgm:linClrLst meth="repeat">
      <a:schemeClr val="accent5"/>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dgm:linClrLst>
    <dgm:effectClrLst/>
    <dgm:txLinClrLst/>
    <dgm:txFillClrLst/>
    <dgm:txEffectClrLst/>
  </dgm:styleLbl>
  <dgm:styleLbl name="asst1">
    <dgm:fillClrLst meth="repeat">
      <a:schemeClr val="accent5"/>
    </dgm:fillClrLst>
    <dgm:linClrLst meth="repeat">
      <a:schemeClr val="lt1"/>
    </dgm:linClrLst>
    <dgm:effectClrLst/>
    <dgm:txLinClrLst/>
    <dgm:txFillClrLst/>
    <dgm:txEffectClrLst/>
  </dgm:styleLbl>
  <dgm:styleLbl name="asst2">
    <dgm:fillClrLst meth="repeat">
      <a:schemeClr val="accent5"/>
    </dgm:fillClrLst>
    <dgm:linClrLst meth="repeat">
      <a:schemeClr val="lt1"/>
    </dgm:linClrLst>
    <dgm:effectClrLst/>
    <dgm:txLinClrLst/>
    <dgm:txFillClrLst/>
    <dgm:txEffectClrLst/>
  </dgm:styleLbl>
  <dgm:styleLbl name="asst3">
    <dgm:fillClrLst meth="repeat">
      <a:schemeClr val="accent5"/>
    </dgm:fillClrLst>
    <dgm:linClrLst meth="repeat">
      <a:schemeClr val="lt1"/>
    </dgm:linClrLst>
    <dgm:effectClrLst/>
    <dgm:txLinClrLst/>
    <dgm:txFillClrLst/>
    <dgm:txEffectClrLst/>
  </dgm:styleLbl>
  <dgm:styleLbl name="asst4">
    <dgm:fillClrLst meth="repeat">
      <a:schemeClr val="accent5"/>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tint val="60000"/>
      </a:schemeClr>
    </dgm:linClrLst>
    <dgm:effectClrLst/>
    <dgm:txLinClrLst/>
    <dgm:txFillClrLst meth="repeat">
      <a:schemeClr val="lt1"/>
    </dgm:txFillClrLst>
    <dgm:txEffectClrLst/>
  </dgm:styleLbl>
  <dgm:styleLbl name="parChTrans2D2">
    <dgm:fillClrLst meth="repeat">
      <a:schemeClr val="accent5"/>
    </dgm:fillClrLst>
    <dgm:linClrLst meth="repeat">
      <a:schemeClr val="accent5"/>
    </dgm:linClrLst>
    <dgm:effectClrLst/>
    <dgm:txLinClrLst/>
    <dgm:txFillClrLst meth="repeat">
      <a:schemeClr val="lt1"/>
    </dgm:txFillClrLst>
    <dgm:txEffectClrLst/>
  </dgm:styleLbl>
  <dgm:styleLbl name="parChTrans2D3">
    <dgm:fillClrLst meth="repeat">
      <a:schemeClr val="accent5"/>
    </dgm:fillClrLst>
    <dgm:linClrLst meth="repeat">
      <a:schemeClr val="accent5"/>
    </dgm:linClrLst>
    <dgm:effectClrLst/>
    <dgm:txLinClrLst/>
    <dgm:txFillClrLst meth="repeat">
      <a:schemeClr val="lt1"/>
    </dgm:txFillClrLst>
    <dgm:txEffectClrLst/>
  </dgm:styleLbl>
  <dgm:styleLbl name="parChTrans2D4">
    <dgm:fillClrLst meth="repeat">
      <a:schemeClr val="accent5"/>
    </dgm:fillClrLst>
    <dgm:linClrLst meth="repeat">
      <a:schemeClr val="accent5"/>
    </dgm:linClrLst>
    <dgm:effectClrLst/>
    <dgm:txLinClrLst/>
    <dgm:txFillClrLst meth="repeat">
      <a:schemeClr val="lt1"/>
    </dgm:txFillClrLst>
    <dgm:txEffectClrLst/>
  </dgm:styleLbl>
  <dgm:styleLbl name="parChTrans1D1">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2">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3">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parChTrans1D4">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solidFgAcc1">
    <dgm:fillClrLst meth="repeat">
      <a:schemeClr val="lt1"/>
    </dgm:fillClrLst>
    <dgm:linClrLst meth="repeat">
      <a:schemeClr val="accent5"/>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accent5"/>
    </dgm:linClrLst>
    <dgm:effectClrLst/>
    <dgm:txLinClrLst/>
    <dgm:txFillClrLst meth="repeat">
      <a:schemeClr val="dk1"/>
    </dgm:txFillClrLst>
    <dgm:txEffectClrLst/>
  </dgm:styleLbl>
  <dgm:styleLbl name="dkBgShp">
    <dgm:fillClrLst meth="repeat">
      <a:schemeClr val="accent5">
        <a:shade val="80000"/>
      </a:schemeClr>
    </dgm:fillClrLst>
    <dgm:linClrLst meth="repeat">
      <a:schemeClr val="accent5"/>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8CB6498-1DA6-4113-B5E6-9A3C361551CB}" type="doc">
      <dgm:prSet loTypeId="urn:microsoft.com/office/officeart/2005/8/layout/chevron1" loCatId="process" qsTypeId="urn:microsoft.com/office/officeart/2005/8/quickstyle/simple1" qsCatId="simple" csTypeId="urn:microsoft.com/office/officeart/2005/8/colors/accent4_2" csCatId="accent4" phldr="1"/>
      <dgm:spPr/>
    </dgm:pt>
    <dgm:pt modelId="{7153DA02-2F05-4A72-9D69-A12686F025E5}">
      <dgm:prSet phldrT="[Texte]" custT="1"/>
      <dgm:spPr/>
      <dgm:t>
        <a:bodyPr/>
        <a:lstStyle/>
        <a:p>
          <a:r>
            <a:rPr lang="fr-FR" sz="4800" dirty="0"/>
            <a:t>Communiquer</a:t>
          </a:r>
        </a:p>
      </dgm:t>
    </dgm:pt>
    <dgm:pt modelId="{139B3FC9-45BC-4EB0-A547-1F33A145101B}" type="parTrans" cxnId="{8A585F62-704C-49E9-9D0C-865434103AAF}">
      <dgm:prSet/>
      <dgm:spPr/>
      <dgm:t>
        <a:bodyPr/>
        <a:lstStyle/>
        <a:p>
          <a:endParaRPr lang="fr-FR" sz="1600"/>
        </a:p>
      </dgm:t>
    </dgm:pt>
    <dgm:pt modelId="{0B81B7BD-253A-48F1-BF5B-8CBFC46CC9F5}" type="sibTrans" cxnId="{8A585F62-704C-49E9-9D0C-865434103AAF}">
      <dgm:prSet/>
      <dgm:spPr/>
      <dgm:t>
        <a:bodyPr/>
        <a:lstStyle/>
        <a:p>
          <a:endParaRPr lang="fr-FR" sz="1600"/>
        </a:p>
      </dgm:t>
    </dgm:pt>
    <dgm:pt modelId="{829EF61F-EDB3-48C6-A01D-4488FC29892E}" type="pres">
      <dgm:prSet presAssocID="{D8CB6498-1DA6-4113-B5E6-9A3C361551CB}" presName="Name0" presStyleCnt="0">
        <dgm:presLayoutVars>
          <dgm:dir/>
          <dgm:animLvl val="lvl"/>
          <dgm:resizeHandles val="exact"/>
        </dgm:presLayoutVars>
      </dgm:prSet>
      <dgm:spPr/>
    </dgm:pt>
    <dgm:pt modelId="{5565A223-84FC-4F99-B353-1E765B1D6ECA}" type="pres">
      <dgm:prSet presAssocID="{7153DA02-2F05-4A72-9D69-A12686F025E5}" presName="parTxOnly" presStyleLbl="node1" presStyleIdx="0" presStyleCnt="1">
        <dgm:presLayoutVars>
          <dgm:chMax val="0"/>
          <dgm:chPref val="0"/>
          <dgm:bulletEnabled val="1"/>
        </dgm:presLayoutVars>
      </dgm:prSet>
      <dgm:spPr/>
    </dgm:pt>
  </dgm:ptLst>
  <dgm:cxnLst>
    <dgm:cxn modelId="{BBD79016-C203-4DF1-B827-D635D4D8AB74}" type="presOf" srcId="{D8CB6498-1DA6-4113-B5E6-9A3C361551CB}" destId="{829EF61F-EDB3-48C6-A01D-4488FC29892E}" srcOrd="0" destOrd="0" presId="urn:microsoft.com/office/officeart/2005/8/layout/chevron1"/>
    <dgm:cxn modelId="{8A585F62-704C-49E9-9D0C-865434103AAF}" srcId="{D8CB6498-1DA6-4113-B5E6-9A3C361551CB}" destId="{7153DA02-2F05-4A72-9D69-A12686F025E5}" srcOrd="0" destOrd="0" parTransId="{139B3FC9-45BC-4EB0-A547-1F33A145101B}" sibTransId="{0B81B7BD-253A-48F1-BF5B-8CBFC46CC9F5}"/>
    <dgm:cxn modelId="{B2ABD3D8-2D83-4E0E-B11D-520170895B30}" type="presOf" srcId="{7153DA02-2F05-4A72-9D69-A12686F025E5}" destId="{5565A223-84FC-4F99-B353-1E765B1D6ECA}" srcOrd="0" destOrd="0" presId="urn:microsoft.com/office/officeart/2005/8/layout/chevron1"/>
    <dgm:cxn modelId="{EBAB60DB-5395-470B-ABB3-974EDA1C49D0}" type="presParOf" srcId="{829EF61F-EDB3-48C6-A01D-4488FC29892E}" destId="{5565A223-84FC-4F99-B353-1E765B1D6ECA}" srcOrd="0" destOrd="0" presId="urn:microsoft.com/office/officeart/2005/8/layout/chevr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D8CB6498-1DA6-4113-B5E6-9A3C361551CB}" type="doc">
      <dgm:prSet loTypeId="urn:microsoft.com/office/officeart/2005/8/layout/chevron1" loCatId="process" qsTypeId="urn:microsoft.com/office/officeart/2005/8/quickstyle/simple1" qsCatId="simple" csTypeId="urn:microsoft.com/office/officeart/2005/8/colors/accent5_2" csCatId="accent5" phldr="1"/>
      <dgm:spPr/>
    </dgm:pt>
    <dgm:pt modelId="{7153DA02-2F05-4A72-9D69-A12686F025E5}">
      <dgm:prSet phldrT="[Texte]"/>
      <dgm:spPr/>
      <dgm:t>
        <a:bodyPr/>
        <a:lstStyle/>
        <a:p>
          <a:r>
            <a:rPr lang="fr-FR" dirty="0"/>
            <a:t>Contrôler &amp; Améliorer</a:t>
          </a:r>
        </a:p>
      </dgm:t>
    </dgm:pt>
    <dgm:pt modelId="{139B3FC9-45BC-4EB0-A547-1F33A145101B}" type="parTrans" cxnId="{8A585F62-704C-49E9-9D0C-865434103AAF}">
      <dgm:prSet/>
      <dgm:spPr/>
      <dgm:t>
        <a:bodyPr/>
        <a:lstStyle/>
        <a:p>
          <a:endParaRPr lang="fr-FR"/>
        </a:p>
      </dgm:t>
    </dgm:pt>
    <dgm:pt modelId="{0B81B7BD-253A-48F1-BF5B-8CBFC46CC9F5}" type="sibTrans" cxnId="{8A585F62-704C-49E9-9D0C-865434103AAF}">
      <dgm:prSet/>
      <dgm:spPr/>
      <dgm:t>
        <a:bodyPr/>
        <a:lstStyle/>
        <a:p>
          <a:endParaRPr lang="fr-FR"/>
        </a:p>
      </dgm:t>
    </dgm:pt>
    <dgm:pt modelId="{829EF61F-EDB3-48C6-A01D-4488FC29892E}" type="pres">
      <dgm:prSet presAssocID="{D8CB6498-1DA6-4113-B5E6-9A3C361551CB}" presName="Name0" presStyleCnt="0">
        <dgm:presLayoutVars>
          <dgm:dir/>
          <dgm:animLvl val="lvl"/>
          <dgm:resizeHandles val="exact"/>
        </dgm:presLayoutVars>
      </dgm:prSet>
      <dgm:spPr/>
    </dgm:pt>
    <dgm:pt modelId="{5565A223-84FC-4F99-B353-1E765B1D6ECA}" type="pres">
      <dgm:prSet presAssocID="{7153DA02-2F05-4A72-9D69-A12686F025E5}" presName="parTxOnly" presStyleLbl="node1" presStyleIdx="0" presStyleCnt="1" custLinFactNeighborX="-1926" custLinFactNeighborY="92764">
        <dgm:presLayoutVars>
          <dgm:chMax val="0"/>
          <dgm:chPref val="0"/>
          <dgm:bulletEnabled val="1"/>
        </dgm:presLayoutVars>
      </dgm:prSet>
      <dgm:spPr/>
    </dgm:pt>
  </dgm:ptLst>
  <dgm:cxnLst>
    <dgm:cxn modelId="{BBD79016-C203-4DF1-B827-D635D4D8AB74}" type="presOf" srcId="{D8CB6498-1DA6-4113-B5E6-9A3C361551CB}" destId="{829EF61F-EDB3-48C6-A01D-4488FC29892E}" srcOrd="0" destOrd="0" presId="urn:microsoft.com/office/officeart/2005/8/layout/chevron1"/>
    <dgm:cxn modelId="{8A585F62-704C-49E9-9D0C-865434103AAF}" srcId="{D8CB6498-1DA6-4113-B5E6-9A3C361551CB}" destId="{7153DA02-2F05-4A72-9D69-A12686F025E5}" srcOrd="0" destOrd="0" parTransId="{139B3FC9-45BC-4EB0-A547-1F33A145101B}" sibTransId="{0B81B7BD-253A-48F1-BF5B-8CBFC46CC9F5}"/>
    <dgm:cxn modelId="{B2ABD3D8-2D83-4E0E-B11D-520170895B30}" type="presOf" srcId="{7153DA02-2F05-4A72-9D69-A12686F025E5}" destId="{5565A223-84FC-4F99-B353-1E765B1D6ECA}" srcOrd="0" destOrd="0" presId="urn:microsoft.com/office/officeart/2005/8/layout/chevron1"/>
    <dgm:cxn modelId="{EBAB60DB-5395-470B-ABB3-974EDA1C49D0}" type="presParOf" srcId="{829EF61F-EDB3-48C6-A01D-4488FC29892E}" destId="{5565A223-84FC-4F99-B353-1E765B1D6ECA}" srcOrd="0" destOrd="0" presId="urn:microsoft.com/office/officeart/2005/8/layout/chevron1"/>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7585743A-AA2F-40E3-B1CA-9C93973BFA30}" type="doc">
      <dgm:prSet loTypeId="urn:microsoft.com/office/officeart/2005/8/layout/lProcess3" loCatId="process" qsTypeId="urn:microsoft.com/office/officeart/2005/8/quickstyle/simple1" qsCatId="simple" csTypeId="urn:microsoft.com/office/officeart/2005/8/colors/accent1_2" csCatId="accent1" phldr="1"/>
      <dgm:spPr/>
    </dgm:pt>
    <dgm:pt modelId="{A1F8833E-CED8-48C2-BF91-C71CDA07DAB0}">
      <dgm:prSet phldrT="[Texte]"/>
      <dgm:spPr/>
      <dgm:t>
        <a:bodyPr/>
        <a:lstStyle/>
        <a:p>
          <a:r>
            <a:rPr lang="fr-FR" dirty="0"/>
            <a:t>Définir le processus</a:t>
          </a:r>
        </a:p>
      </dgm:t>
    </dgm:pt>
    <dgm:pt modelId="{652D29AF-1E63-4272-B2F5-72D8F8A7B6FB}" type="parTrans" cxnId="{04D2C579-6E3B-4A47-962A-BB2A06F47585}">
      <dgm:prSet/>
      <dgm:spPr/>
      <dgm:t>
        <a:bodyPr/>
        <a:lstStyle/>
        <a:p>
          <a:endParaRPr lang="fr-FR"/>
        </a:p>
      </dgm:t>
    </dgm:pt>
    <dgm:pt modelId="{948A8410-698E-40D3-B36D-3908F4352FB5}" type="sibTrans" cxnId="{04D2C579-6E3B-4A47-962A-BB2A06F47585}">
      <dgm:prSet/>
      <dgm:spPr/>
      <dgm:t>
        <a:bodyPr/>
        <a:lstStyle/>
        <a:p>
          <a:endParaRPr lang="fr-FR"/>
        </a:p>
      </dgm:t>
    </dgm:pt>
    <dgm:pt modelId="{50029E42-6C29-4C6F-964B-160A467244B0}">
      <dgm:prSet phldrT="[Texte]"/>
      <dgm:spPr/>
      <dgm:t>
        <a:bodyPr/>
        <a:lstStyle/>
        <a:p>
          <a:r>
            <a:rPr lang="fr-FR" dirty="0"/>
            <a:t>Identifier les acteurs</a:t>
          </a:r>
        </a:p>
      </dgm:t>
    </dgm:pt>
    <dgm:pt modelId="{2B7D9AAE-62A0-4A40-AA80-34B97FA04C26}" type="parTrans" cxnId="{C217E320-A19C-4F9E-8982-3E98D1EF14BC}">
      <dgm:prSet/>
      <dgm:spPr/>
      <dgm:t>
        <a:bodyPr/>
        <a:lstStyle/>
        <a:p>
          <a:endParaRPr lang="fr-FR"/>
        </a:p>
      </dgm:t>
    </dgm:pt>
    <dgm:pt modelId="{575C336C-52A7-4509-87A6-F2AF81E105B6}" type="sibTrans" cxnId="{C217E320-A19C-4F9E-8982-3E98D1EF14BC}">
      <dgm:prSet/>
      <dgm:spPr/>
      <dgm:t>
        <a:bodyPr/>
        <a:lstStyle/>
        <a:p>
          <a:endParaRPr lang="fr-FR"/>
        </a:p>
      </dgm:t>
    </dgm:pt>
    <dgm:pt modelId="{8FE67FF1-7629-40D3-9E6E-6524C0C2E56D}">
      <dgm:prSet phldrT="[Texte]"/>
      <dgm:spPr/>
      <dgm:t>
        <a:bodyPr/>
        <a:lstStyle/>
        <a:p>
          <a:r>
            <a:rPr lang="fr-FR" dirty="0"/>
            <a:t>Choisir les outils</a:t>
          </a:r>
        </a:p>
      </dgm:t>
    </dgm:pt>
    <dgm:pt modelId="{E38800C6-FED9-4E5C-B614-D75A5DCFB269}" type="parTrans" cxnId="{940E2865-C455-404E-B612-951E1A74BEA0}">
      <dgm:prSet/>
      <dgm:spPr/>
      <dgm:t>
        <a:bodyPr/>
        <a:lstStyle/>
        <a:p>
          <a:endParaRPr lang="fr-FR"/>
        </a:p>
      </dgm:t>
    </dgm:pt>
    <dgm:pt modelId="{F9FA2B49-10AA-4E96-8695-E49ADFFFE91E}" type="sibTrans" cxnId="{940E2865-C455-404E-B612-951E1A74BEA0}">
      <dgm:prSet/>
      <dgm:spPr/>
      <dgm:t>
        <a:bodyPr/>
        <a:lstStyle/>
        <a:p>
          <a:endParaRPr lang="fr-FR"/>
        </a:p>
      </dgm:t>
    </dgm:pt>
    <dgm:pt modelId="{4017CA2A-210A-4976-B7B5-F3B826546EA8}">
      <dgm:prSet phldrT="[Texte]"/>
      <dgm:spPr/>
      <dgm:t>
        <a:bodyPr/>
        <a:lstStyle/>
        <a:p>
          <a:r>
            <a:rPr lang="fr-FR" dirty="0"/>
            <a:t>Valider le timing</a:t>
          </a:r>
        </a:p>
      </dgm:t>
    </dgm:pt>
    <dgm:pt modelId="{CF9204AA-8C1E-46C6-83E2-A9509C75E0A7}" type="parTrans" cxnId="{BEA978FD-FEDC-4B81-83BA-FA682208444C}">
      <dgm:prSet/>
      <dgm:spPr/>
      <dgm:t>
        <a:bodyPr/>
        <a:lstStyle/>
        <a:p>
          <a:endParaRPr lang="fr-FR"/>
        </a:p>
      </dgm:t>
    </dgm:pt>
    <dgm:pt modelId="{8B26369B-0C08-42A7-B3E6-CE5FA6AED2F3}" type="sibTrans" cxnId="{BEA978FD-FEDC-4B81-83BA-FA682208444C}">
      <dgm:prSet/>
      <dgm:spPr/>
      <dgm:t>
        <a:bodyPr/>
        <a:lstStyle/>
        <a:p>
          <a:endParaRPr lang="fr-FR"/>
        </a:p>
      </dgm:t>
    </dgm:pt>
    <dgm:pt modelId="{9000FB01-ABB8-4BE7-81CE-6E844DBEBF2E}">
      <dgm:prSet phldrT="[Texte]"/>
      <dgm:spPr/>
      <dgm:t>
        <a:bodyPr/>
        <a:lstStyle/>
        <a:p>
          <a:r>
            <a:rPr lang="fr-FR" dirty="0"/>
            <a:t>Identifier les décisionnaires</a:t>
          </a:r>
        </a:p>
      </dgm:t>
    </dgm:pt>
    <dgm:pt modelId="{2AC37439-88BA-4DBE-99E8-0E5A7C1FAF86}" type="parTrans" cxnId="{444316A8-5068-4872-8729-3CA6F243B20B}">
      <dgm:prSet/>
      <dgm:spPr/>
      <dgm:t>
        <a:bodyPr/>
        <a:lstStyle/>
        <a:p>
          <a:endParaRPr lang="fr-FR"/>
        </a:p>
      </dgm:t>
    </dgm:pt>
    <dgm:pt modelId="{35F0E0BB-3D61-429D-9811-DD1568D74C9B}" type="sibTrans" cxnId="{444316A8-5068-4872-8729-3CA6F243B20B}">
      <dgm:prSet/>
      <dgm:spPr/>
      <dgm:t>
        <a:bodyPr/>
        <a:lstStyle/>
        <a:p>
          <a:endParaRPr lang="fr-FR"/>
        </a:p>
      </dgm:t>
    </dgm:pt>
    <dgm:pt modelId="{009C8A8A-607D-4391-8F95-F751066DEC8F}">
      <dgm:prSet phldrT="[Texte]"/>
      <dgm:spPr/>
      <dgm:t>
        <a:bodyPr/>
        <a:lstStyle/>
        <a:p>
          <a:r>
            <a:rPr lang="fr-FR" dirty="0"/>
            <a:t>Réaliser la fiche d'expression de besoin</a:t>
          </a:r>
        </a:p>
      </dgm:t>
    </dgm:pt>
    <dgm:pt modelId="{7BB62455-9D75-4229-BCD7-A7C915E315AB}" type="parTrans" cxnId="{9F6BE4BA-2227-4DAF-8E92-A1324711997F}">
      <dgm:prSet/>
      <dgm:spPr/>
      <dgm:t>
        <a:bodyPr/>
        <a:lstStyle/>
        <a:p>
          <a:endParaRPr lang="fr-FR"/>
        </a:p>
      </dgm:t>
    </dgm:pt>
    <dgm:pt modelId="{C211F92C-26FC-497B-B6E3-A30B3019FDB0}" type="sibTrans" cxnId="{9F6BE4BA-2227-4DAF-8E92-A1324711997F}">
      <dgm:prSet/>
      <dgm:spPr/>
      <dgm:t>
        <a:bodyPr/>
        <a:lstStyle/>
        <a:p>
          <a:endParaRPr lang="fr-FR"/>
        </a:p>
      </dgm:t>
    </dgm:pt>
    <dgm:pt modelId="{BB5DBF88-9185-4922-8D08-E3572F0843AE}">
      <dgm:prSet phldrT="[Texte]"/>
      <dgm:spPr/>
      <dgm:t>
        <a:bodyPr/>
        <a:lstStyle/>
        <a:p>
          <a:r>
            <a:rPr lang="fr-FR" dirty="0"/>
            <a:t>Sélectionner les axes de choix</a:t>
          </a:r>
        </a:p>
      </dgm:t>
    </dgm:pt>
    <dgm:pt modelId="{53562690-F072-456D-9C03-B807642996EC}" type="parTrans" cxnId="{7003E763-AFC3-49CB-A8B0-706E92F5CA7A}">
      <dgm:prSet/>
      <dgm:spPr/>
      <dgm:t>
        <a:bodyPr/>
        <a:lstStyle/>
        <a:p>
          <a:endParaRPr lang="fr-FR"/>
        </a:p>
      </dgm:t>
    </dgm:pt>
    <dgm:pt modelId="{0F356321-97DB-4C1C-A983-45EF80F64BFB}" type="sibTrans" cxnId="{7003E763-AFC3-49CB-A8B0-706E92F5CA7A}">
      <dgm:prSet/>
      <dgm:spPr/>
      <dgm:t>
        <a:bodyPr/>
        <a:lstStyle/>
        <a:p>
          <a:endParaRPr lang="fr-FR"/>
        </a:p>
      </dgm:t>
    </dgm:pt>
    <dgm:pt modelId="{280C96A2-E698-4501-8106-E7036E9DAEC2}">
      <dgm:prSet phldrT="[Texte]"/>
      <dgm:spPr/>
      <dgm:t>
        <a:bodyPr/>
        <a:lstStyle/>
        <a:p>
          <a:r>
            <a:rPr lang="fr-FR" dirty="0"/>
            <a:t>Préciser les critères sur chaque axe</a:t>
          </a:r>
        </a:p>
      </dgm:t>
    </dgm:pt>
    <dgm:pt modelId="{F1993DCF-19F5-4F19-9CD1-823AB227869C}" type="parTrans" cxnId="{4F0899CA-611F-4110-B4B9-43A5BAD4577F}">
      <dgm:prSet/>
      <dgm:spPr/>
      <dgm:t>
        <a:bodyPr/>
        <a:lstStyle/>
        <a:p>
          <a:endParaRPr lang="fr-FR"/>
        </a:p>
      </dgm:t>
    </dgm:pt>
    <dgm:pt modelId="{6870FF68-59D0-4415-91D5-7FA715638E71}" type="sibTrans" cxnId="{4F0899CA-611F-4110-B4B9-43A5BAD4577F}">
      <dgm:prSet/>
      <dgm:spPr/>
      <dgm:t>
        <a:bodyPr/>
        <a:lstStyle/>
        <a:p>
          <a:endParaRPr lang="fr-FR"/>
        </a:p>
      </dgm:t>
    </dgm:pt>
    <dgm:pt modelId="{1F2D05E6-B586-4CC5-984B-5DC2854BB4EB}">
      <dgm:prSet phldrT="[Texte]"/>
      <dgm:spPr/>
      <dgm:t>
        <a:bodyPr/>
        <a:lstStyle/>
        <a:p>
          <a:r>
            <a:rPr lang="fr-FR" dirty="0"/>
            <a:t>Mettre en place la comitologie</a:t>
          </a:r>
        </a:p>
      </dgm:t>
    </dgm:pt>
    <dgm:pt modelId="{55D94DF3-CCED-4CAA-B2F4-6FB596E7ACA6}" type="parTrans" cxnId="{40844E5A-40C2-457E-A895-BFCCE9B7E91E}">
      <dgm:prSet/>
      <dgm:spPr/>
      <dgm:t>
        <a:bodyPr/>
        <a:lstStyle/>
        <a:p>
          <a:endParaRPr lang="fr-FR"/>
        </a:p>
      </dgm:t>
    </dgm:pt>
    <dgm:pt modelId="{5BD28F4D-D6D1-4B96-962E-E2A7205450A0}" type="sibTrans" cxnId="{40844E5A-40C2-457E-A895-BFCCE9B7E91E}">
      <dgm:prSet/>
      <dgm:spPr/>
      <dgm:t>
        <a:bodyPr/>
        <a:lstStyle/>
        <a:p>
          <a:endParaRPr lang="fr-FR"/>
        </a:p>
      </dgm:t>
    </dgm:pt>
    <dgm:pt modelId="{5ABCE4DF-46C0-42CE-9910-D5437CF6422E}">
      <dgm:prSet phldrT="[Texte]"/>
      <dgm:spPr/>
      <dgm:t>
        <a:bodyPr/>
        <a:lstStyle/>
        <a:p>
          <a:r>
            <a:rPr lang="fr-FR" dirty="0"/>
            <a:t>Préparer le comité</a:t>
          </a:r>
        </a:p>
      </dgm:t>
    </dgm:pt>
    <dgm:pt modelId="{0B502170-A5B1-46F2-B2AA-8D532C932E0E}" type="parTrans" cxnId="{3DB6753B-555D-4292-8B37-C190421AD8A8}">
      <dgm:prSet/>
      <dgm:spPr/>
      <dgm:t>
        <a:bodyPr/>
        <a:lstStyle/>
        <a:p>
          <a:endParaRPr lang="fr-FR"/>
        </a:p>
      </dgm:t>
    </dgm:pt>
    <dgm:pt modelId="{DF1D3B88-3896-4FA9-AEDC-58F268794077}" type="sibTrans" cxnId="{3DB6753B-555D-4292-8B37-C190421AD8A8}">
      <dgm:prSet/>
      <dgm:spPr/>
      <dgm:t>
        <a:bodyPr/>
        <a:lstStyle/>
        <a:p>
          <a:endParaRPr lang="fr-FR"/>
        </a:p>
      </dgm:t>
    </dgm:pt>
    <dgm:pt modelId="{BDF645DE-8B65-405C-9E78-56C0785CD093}">
      <dgm:prSet phldrT="[Texte]"/>
      <dgm:spPr/>
      <dgm:t>
        <a:bodyPr/>
        <a:lstStyle/>
        <a:p>
          <a:r>
            <a:rPr lang="fr-FR" dirty="0"/>
            <a:t>Proposer</a:t>
          </a:r>
        </a:p>
      </dgm:t>
    </dgm:pt>
    <dgm:pt modelId="{1FE564A1-6C62-4846-98E0-6FB0B7AF2BE9}" type="parTrans" cxnId="{B96F1B0F-2994-4CEF-8FEB-1C0673BDF4D8}">
      <dgm:prSet/>
      <dgm:spPr/>
      <dgm:t>
        <a:bodyPr/>
        <a:lstStyle/>
        <a:p>
          <a:endParaRPr lang="fr-FR"/>
        </a:p>
      </dgm:t>
    </dgm:pt>
    <dgm:pt modelId="{779252FA-9767-4BA6-B534-227A9E67937C}" type="sibTrans" cxnId="{B96F1B0F-2994-4CEF-8FEB-1C0673BDF4D8}">
      <dgm:prSet/>
      <dgm:spPr/>
      <dgm:t>
        <a:bodyPr/>
        <a:lstStyle/>
        <a:p>
          <a:endParaRPr lang="fr-FR"/>
        </a:p>
      </dgm:t>
    </dgm:pt>
    <dgm:pt modelId="{C8590205-8AC9-426B-A4CC-833486DAF4FF}">
      <dgm:prSet phldrT="[Texte]"/>
      <dgm:spPr/>
      <dgm:t>
        <a:bodyPr/>
        <a:lstStyle/>
        <a:p>
          <a:r>
            <a:rPr lang="fr-FR" dirty="0"/>
            <a:t>Valider</a:t>
          </a:r>
        </a:p>
      </dgm:t>
    </dgm:pt>
    <dgm:pt modelId="{24C1AF83-31BE-4900-8FB1-EC0A8E4BB8A3}" type="parTrans" cxnId="{348A06C6-5D34-4B8C-BFEC-E26B6E0815A0}">
      <dgm:prSet/>
      <dgm:spPr/>
      <dgm:t>
        <a:bodyPr/>
        <a:lstStyle/>
        <a:p>
          <a:endParaRPr lang="fr-FR"/>
        </a:p>
      </dgm:t>
    </dgm:pt>
    <dgm:pt modelId="{335A9EDB-F324-48F5-982D-5ED4C00DB58F}" type="sibTrans" cxnId="{348A06C6-5D34-4B8C-BFEC-E26B6E0815A0}">
      <dgm:prSet/>
      <dgm:spPr/>
      <dgm:t>
        <a:bodyPr/>
        <a:lstStyle/>
        <a:p>
          <a:endParaRPr lang="fr-FR"/>
        </a:p>
      </dgm:t>
    </dgm:pt>
    <dgm:pt modelId="{E6805352-C56C-4CC6-9815-CEFEB1AB56BD}" type="pres">
      <dgm:prSet presAssocID="{7585743A-AA2F-40E3-B1CA-9C93973BFA30}" presName="Name0" presStyleCnt="0">
        <dgm:presLayoutVars>
          <dgm:chPref val="3"/>
          <dgm:dir/>
          <dgm:animLvl val="lvl"/>
          <dgm:resizeHandles/>
        </dgm:presLayoutVars>
      </dgm:prSet>
      <dgm:spPr/>
    </dgm:pt>
    <dgm:pt modelId="{88315723-93DC-4949-AE93-40C1ACC3DC1E}" type="pres">
      <dgm:prSet presAssocID="{A1F8833E-CED8-48C2-BF91-C71CDA07DAB0}" presName="horFlow" presStyleCnt="0"/>
      <dgm:spPr/>
    </dgm:pt>
    <dgm:pt modelId="{ADF5BD1B-7814-4793-BC80-AE19644B1ED1}" type="pres">
      <dgm:prSet presAssocID="{A1F8833E-CED8-48C2-BF91-C71CDA07DAB0}" presName="bigChev" presStyleLbl="node1" presStyleIdx="0" presStyleCnt="3"/>
      <dgm:spPr/>
    </dgm:pt>
    <dgm:pt modelId="{F8AF903C-87D1-40DA-99EA-9AB75F565215}" type="pres">
      <dgm:prSet presAssocID="{2AC37439-88BA-4DBE-99E8-0E5A7C1FAF86}" presName="parTrans" presStyleCnt="0"/>
      <dgm:spPr/>
    </dgm:pt>
    <dgm:pt modelId="{C854DAB3-BE27-4295-8099-AA43EA86DFEC}" type="pres">
      <dgm:prSet presAssocID="{9000FB01-ABB8-4BE7-81CE-6E844DBEBF2E}" presName="node" presStyleLbl="alignAccFollowNode1" presStyleIdx="0" presStyleCnt="9">
        <dgm:presLayoutVars>
          <dgm:bulletEnabled val="1"/>
        </dgm:presLayoutVars>
      </dgm:prSet>
      <dgm:spPr/>
    </dgm:pt>
    <dgm:pt modelId="{096E8350-48D4-49AF-9858-0AA612CDF1F1}" type="pres">
      <dgm:prSet presAssocID="{35F0E0BB-3D61-429D-9811-DD1568D74C9B}" presName="sibTrans" presStyleCnt="0"/>
      <dgm:spPr/>
    </dgm:pt>
    <dgm:pt modelId="{8A94C0AC-6E03-43D1-AEEB-8213CCA53E27}" type="pres">
      <dgm:prSet presAssocID="{50029E42-6C29-4C6F-964B-160A467244B0}" presName="node" presStyleLbl="alignAccFollowNode1" presStyleIdx="1" presStyleCnt="9">
        <dgm:presLayoutVars>
          <dgm:bulletEnabled val="1"/>
        </dgm:presLayoutVars>
      </dgm:prSet>
      <dgm:spPr/>
    </dgm:pt>
    <dgm:pt modelId="{D13AB146-4CD2-4E11-B921-9CC79CD2C8F8}" type="pres">
      <dgm:prSet presAssocID="{575C336C-52A7-4509-87A6-F2AF81E105B6}" presName="sibTrans" presStyleCnt="0"/>
      <dgm:spPr/>
    </dgm:pt>
    <dgm:pt modelId="{D2DE6B62-C014-4721-A982-0988F08C1E5E}" type="pres">
      <dgm:prSet presAssocID="{8FE67FF1-7629-40D3-9E6E-6524C0C2E56D}" presName="node" presStyleLbl="alignAccFollowNode1" presStyleIdx="2" presStyleCnt="9">
        <dgm:presLayoutVars>
          <dgm:bulletEnabled val="1"/>
        </dgm:presLayoutVars>
      </dgm:prSet>
      <dgm:spPr/>
    </dgm:pt>
    <dgm:pt modelId="{8C1AB6AA-154D-4CAB-B5EE-07A4FDBB56F7}" type="pres">
      <dgm:prSet presAssocID="{F9FA2B49-10AA-4E96-8695-E49ADFFFE91E}" presName="sibTrans" presStyleCnt="0"/>
      <dgm:spPr/>
    </dgm:pt>
    <dgm:pt modelId="{C4854C76-62EC-4F15-B175-14A85BA0B5EB}" type="pres">
      <dgm:prSet presAssocID="{4017CA2A-210A-4976-B7B5-F3B826546EA8}" presName="node" presStyleLbl="alignAccFollowNode1" presStyleIdx="3" presStyleCnt="9">
        <dgm:presLayoutVars>
          <dgm:bulletEnabled val="1"/>
        </dgm:presLayoutVars>
      </dgm:prSet>
      <dgm:spPr/>
    </dgm:pt>
    <dgm:pt modelId="{EC8A6396-C6CC-435D-8B7A-394B8571BDB0}" type="pres">
      <dgm:prSet presAssocID="{A1F8833E-CED8-48C2-BF91-C71CDA07DAB0}" presName="vSp" presStyleCnt="0"/>
      <dgm:spPr/>
    </dgm:pt>
    <dgm:pt modelId="{DE34D880-07DC-447D-B11B-AC619F73FA85}" type="pres">
      <dgm:prSet presAssocID="{009C8A8A-607D-4391-8F95-F751066DEC8F}" presName="horFlow" presStyleCnt="0"/>
      <dgm:spPr/>
    </dgm:pt>
    <dgm:pt modelId="{EEC11E76-40F2-4760-B81A-E999AD57BE72}" type="pres">
      <dgm:prSet presAssocID="{009C8A8A-607D-4391-8F95-F751066DEC8F}" presName="bigChev" presStyleLbl="node1" presStyleIdx="1" presStyleCnt="3"/>
      <dgm:spPr/>
    </dgm:pt>
    <dgm:pt modelId="{1C64C778-BFAF-47E4-908C-F78AE78E4681}" type="pres">
      <dgm:prSet presAssocID="{53562690-F072-456D-9C03-B807642996EC}" presName="parTrans" presStyleCnt="0"/>
      <dgm:spPr/>
    </dgm:pt>
    <dgm:pt modelId="{5EEFB643-0A56-4CD5-9BAD-08AF2DECFB97}" type="pres">
      <dgm:prSet presAssocID="{BB5DBF88-9185-4922-8D08-E3572F0843AE}" presName="node" presStyleLbl="alignAccFollowNode1" presStyleIdx="4" presStyleCnt="9">
        <dgm:presLayoutVars>
          <dgm:bulletEnabled val="1"/>
        </dgm:presLayoutVars>
      </dgm:prSet>
      <dgm:spPr/>
    </dgm:pt>
    <dgm:pt modelId="{B0ACE270-A8EA-4EF6-AFB2-E186A98B6B5A}" type="pres">
      <dgm:prSet presAssocID="{0F356321-97DB-4C1C-A983-45EF80F64BFB}" presName="sibTrans" presStyleCnt="0"/>
      <dgm:spPr/>
    </dgm:pt>
    <dgm:pt modelId="{331DC208-6466-46F9-8002-67DB24A85DA0}" type="pres">
      <dgm:prSet presAssocID="{280C96A2-E698-4501-8106-E7036E9DAEC2}" presName="node" presStyleLbl="alignAccFollowNode1" presStyleIdx="5" presStyleCnt="9">
        <dgm:presLayoutVars>
          <dgm:bulletEnabled val="1"/>
        </dgm:presLayoutVars>
      </dgm:prSet>
      <dgm:spPr/>
    </dgm:pt>
    <dgm:pt modelId="{1B156D3A-E0B9-4A41-B0B5-305D3CAE8393}" type="pres">
      <dgm:prSet presAssocID="{009C8A8A-607D-4391-8F95-F751066DEC8F}" presName="vSp" presStyleCnt="0"/>
      <dgm:spPr/>
    </dgm:pt>
    <dgm:pt modelId="{90E01B4B-7C8B-4B41-8996-AFE3D0D2D80B}" type="pres">
      <dgm:prSet presAssocID="{1F2D05E6-B586-4CC5-984B-5DC2854BB4EB}" presName="horFlow" presStyleCnt="0"/>
      <dgm:spPr/>
    </dgm:pt>
    <dgm:pt modelId="{4A846A9A-B982-459B-8334-0E9622C3E1B1}" type="pres">
      <dgm:prSet presAssocID="{1F2D05E6-B586-4CC5-984B-5DC2854BB4EB}" presName="bigChev" presStyleLbl="node1" presStyleIdx="2" presStyleCnt="3"/>
      <dgm:spPr/>
    </dgm:pt>
    <dgm:pt modelId="{5D44A403-3742-4F34-9142-7E00EE09D761}" type="pres">
      <dgm:prSet presAssocID="{0B502170-A5B1-46F2-B2AA-8D532C932E0E}" presName="parTrans" presStyleCnt="0"/>
      <dgm:spPr/>
    </dgm:pt>
    <dgm:pt modelId="{78607659-FC4D-440C-9DFF-11A65C5CE6D3}" type="pres">
      <dgm:prSet presAssocID="{5ABCE4DF-46C0-42CE-9910-D5437CF6422E}" presName="node" presStyleLbl="alignAccFollowNode1" presStyleIdx="6" presStyleCnt="9">
        <dgm:presLayoutVars>
          <dgm:bulletEnabled val="1"/>
        </dgm:presLayoutVars>
      </dgm:prSet>
      <dgm:spPr/>
    </dgm:pt>
    <dgm:pt modelId="{11C34A97-542F-4DF9-BE21-A7284236F81F}" type="pres">
      <dgm:prSet presAssocID="{DF1D3B88-3896-4FA9-AEDC-58F268794077}" presName="sibTrans" presStyleCnt="0"/>
      <dgm:spPr/>
    </dgm:pt>
    <dgm:pt modelId="{AAD39C3B-5AEB-4D74-A69E-FEEEAF89AD3C}" type="pres">
      <dgm:prSet presAssocID="{BDF645DE-8B65-405C-9E78-56C0785CD093}" presName="node" presStyleLbl="alignAccFollowNode1" presStyleIdx="7" presStyleCnt="9">
        <dgm:presLayoutVars>
          <dgm:bulletEnabled val="1"/>
        </dgm:presLayoutVars>
      </dgm:prSet>
      <dgm:spPr/>
    </dgm:pt>
    <dgm:pt modelId="{FDFF9D35-78DB-4285-BA79-3B7D401E42F1}" type="pres">
      <dgm:prSet presAssocID="{779252FA-9767-4BA6-B534-227A9E67937C}" presName="sibTrans" presStyleCnt="0"/>
      <dgm:spPr/>
    </dgm:pt>
    <dgm:pt modelId="{E2C83AD3-5B5B-47E2-990C-43D3D571CC21}" type="pres">
      <dgm:prSet presAssocID="{C8590205-8AC9-426B-A4CC-833486DAF4FF}" presName="node" presStyleLbl="alignAccFollowNode1" presStyleIdx="8" presStyleCnt="9">
        <dgm:presLayoutVars>
          <dgm:bulletEnabled val="1"/>
        </dgm:presLayoutVars>
      </dgm:prSet>
      <dgm:spPr/>
    </dgm:pt>
  </dgm:ptLst>
  <dgm:cxnLst>
    <dgm:cxn modelId="{48A43B02-1806-4524-96E7-22C63132D45B}" type="presOf" srcId="{C8590205-8AC9-426B-A4CC-833486DAF4FF}" destId="{E2C83AD3-5B5B-47E2-990C-43D3D571CC21}" srcOrd="0" destOrd="0" presId="urn:microsoft.com/office/officeart/2005/8/layout/lProcess3"/>
    <dgm:cxn modelId="{A56F9007-791B-4FF8-98D8-21E9024BC0E4}" type="presOf" srcId="{1F2D05E6-B586-4CC5-984B-5DC2854BB4EB}" destId="{4A846A9A-B982-459B-8334-0E9622C3E1B1}" srcOrd="0" destOrd="0" presId="urn:microsoft.com/office/officeart/2005/8/layout/lProcess3"/>
    <dgm:cxn modelId="{B96F1B0F-2994-4CEF-8FEB-1C0673BDF4D8}" srcId="{1F2D05E6-B586-4CC5-984B-5DC2854BB4EB}" destId="{BDF645DE-8B65-405C-9E78-56C0785CD093}" srcOrd="1" destOrd="0" parTransId="{1FE564A1-6C62-4846-98E0-6FB0B7AF2BE9}" sibTransId="{779252FA-9767-4BA6-B534-227A9E67937C}"/>
    <dgm:cxn modelId="{62214112-9506-44E9-9085-897B69151197}" type="presOf" srcId="{9000FB01-ABB8-4BE7-81CE-6E844DBEBF2E}" destId="{C854DAB3-BE27-4295-8099-AA43EA86DFEC}" srcOrd="0" destOrd="0" presId="urn:microsoft.com/office/officeart/2005/8/layout/lProcess3"/>
    <dgm:cxn modelId="{C217E320-A19C-4F9E-8982-3E98D1EF14BC}" srcId="{A1F8833E-CED8-48C2-BF91-C71CDA07DAB0}" destId="{50029E42-6C29-4C6F-964B-160A467244B0}" srcOrd="1" destOrd="0" parTransId="{2B7D9AAE-62A0-4A40-AA80-34B97FA04C26}" sibTransId="{575C336C-52A7-4509-87A6-F2AF81E105B6}"/>
    <dgm:cxn modelId="{D523EC28-6B78-4A74-BC6E-EDC6FE189603}" type="presOf" srcId="{7585743A-AA2F-40E3-B1CA-9C93973BFA30}" destId="{E6805352-C56C-4CC6-9815-CEFEB1AB56BD}" srcOrd="0" destOrd="0" presId="urn:microsoft.com/office/officeart/2005/8/layout/lProcess3"/>
    <dgm:cxn modelId="{3DB6753B-555D-4292-8B37-C190421AD8A8}" srcId="{1F2D05E6-B586-4CC5-984B-5DC2854BB4EB}" destId="{5ABCE4DF-46C0-42CE-9910-D5437CF6422E}" srcOrd="0" destOrd="0" parTransId="{0B502170-A5B1-46F2-B2AA-8D532C932E0E}" sibTransId="{DF1D3B88-3896-4FA9-AEDC-58F268794077}"/>
    <dgm:cxn modelId="{5735D241-8E87-404C-848F-1D187C7CACA6}" type="presOf" srcId="{BDF645DE-8B65-405C-9E78-56C0785CD093}" destId="{AAD39C3B-5AEB-4D74-A69E-FEEEAF89AD3C}" srcOrd="0" destOrd="0" presId="urn:microsoft.com/office/officeart/2005/8/layout/lProcess3"/>
    <dgm:cxn modelId="{7003E763-AFC3-49CB-A8B0-706E92F5CA7A}" srcId="{009C8A8A-607D-4391-8F95-F751066DEC8F}" destId="{BB5DBF88-9185-4922-8D08-E3572F0843AE}" srcOrd="0" destOrd="0" parTransId="{53562690-F072-456D-9C03-B807642996EC}" sibTransId="{0F356321-97DB-4C1C-A983-45EF80F64BFB}"/>
    <dgm:cxn modelId="{940E2865-C455-404E-B612-951E1A74BEA0}" srcId="{A1F8833E-CED8-48C2-BF91-C71CDA07DAB0}" destId="{8FE67FF1-7629-40D3-9E6E-6524C0C2E56D}" srcOrd="2" destOrd="0" parTransId="{E38800C6-FED9-4E5C-B614-D75A5DCFB269}" sibTransId="{F9FA2B49-10AA-4E96-8695-E49ADFFFE91E}"/>
    <dgm:cxn modelId="{6098EB68-9C6A-4521-B77C-82450E962177}" type="presOf" srcId="{280C96A2-E698-4501-8106-E7036E9DAEC2}" destId="{331DC208-6466-46F9-8002-67DB24A85DA0}" srcOrd="0" destOrd="0" presId="urn:microsoft.com/office/officeart/2005/8/layout/lProcess3"/>
    <dgm:cxn modelId="{98D59E73-59B1-48AE-95B9-E114C3EE5233}" type="presOf" srcId="{A1F8833E-CED8-48C2-BF91-C71CDA07DAB0}" destId="{ADF5BD1B-7814-4793-BC80-AE19644B1ED1}" srcOrd="0" destOrd="0" presId="urn:microsoft.com/office/officeart/2005/8/layout/lProcess3"/>
    <dgm:cxn modelId="{04D2C579-6E3B-4A47-962A-BB2A06F47585}" srcId="{7585743A-AA2F-40E3-B1CA-9C93973BFA30}" destId="{A1F8833E-CED8-48C2-BF91-C71CDA07DAB0}" srcOrd="0" destOrd="0" parTransId="{652D29AF-1E63-4272-B2F5-72D8F8A7B6FB}" sibTransId="{948A8410-698E-40D3-B36D-3908F4352FB5}"/>
    <dgm:cxn modelId="{40844E5A-40C2-457E-A895-BFCCE9B7E91E}" srcId="{7585743A-AA2F-40E3-B1CA-9C93973BFA30}" destId="{1F2D05E6-B586-4CC5-984B-5DC2854BB4EB}" srcOrd="2" destOrd="0" parTransId="{55D94DF3-CCED-4CAA-B2F4-6FB596E7ACA6}" sibTransId="{5BD28F4D-D6D1-4B96-962E-E2A7205450A0}"/>
    <dgm:cxn modelId="{406E1682-DB43-4FA3-AA4A-566E9F8FBBBA}" type="presOf" srcId="{009C8A8A-607D-4391-8F95-F751066DEC8F}" destId="{EEC11E76-40F2-4760-B81A-E999AD57BE72}" srcOrd="0" destOrd="0" presId="urn:microsoft.com/office/officeart/2005/8/layout/lProcess3"/>
    <dgm:cxn modelId="{1663569A-7923-4376-94DD-0FDFDA719BCF}" type="presOf" srcId="{BB5DBF88-9185-4922-8D08-E3572F0843AE}" destId="{5EEFB643-0A56-4CD5-9BAD-08AF2DECFB97}" srcOrd="0" destOrd="0" presId="urn:microsoft.com/office/officeart/2005/8/layout/lProcess3"/>
    <dgm:cxn modelId="{B945229B-31E6-432B-94D7-4DA5799F3D92}" type="presOf" srcId="{4017CA2A-210A-4976-B7B5-F3B826546EA8}" destId="{C4854C76-62EC-4F15-B175-14A85BA0B5EB}" srcOrd="0" destOrd="0" presId="urn:microsoft.com/office/officeart/2005/8/layout/lProcess3"/>
    <dgm:cxn modelId="{444316A8-5068-4872-8729-3CA6F243B20B}" srcId="{A1F8833E-CED8-48C2-BF91-C71CDA07DAB0}" destId="{9000FB01-ABB8-4BE7-81CE-6E844DBEBF2E}" srcOrd="0" destOrd="0" parTransId="{2AC37439-88BA-4DBE-99E8-0E5A7C1FAF86}" sibTransId="{35F0E0BB-3D61-429D-9811-DD1568D74C9B}"/>
    <dgm:cxn modelId="{9E6D14B6-4601-4370-9973-DD19087516EF}" type="presOf" srcId="{50029E42-6C29-4C6F-964B-160A467244B0}" destId="{8A94C0AC-6E03-43D1-AEEB-8213CCA53E27}" srcOrd="0" destOrd="0" presId="urn:microsoft.com/office/officeart/2005/8/layout/lProcess3"/>
    <dgm:cxn modelId="{9F6BE4BA-2227-4DAF-8E92-A1324711997F}" srcId="{7585743A-AA2F-40E3-B1CA-9C93973BFA30}" destId="{009C8A8A-607D-4391-8F95-F751066DEC8F}" srcOrd="1" destOrd="0" parTransId="{7BB62455-9D75-4229-BCD7-A7C915E315AB}" sibTransId="{C211F92C-26FC-497B-B6E3-A30B3019FDB0}"/>
    <dgm:cxn modelId="{348A06C6-5D34-4B8C-BFEC-E26B6E0815A0}" srcId="{1F2D05E6-B586-4CC5-984B-5DC2854BB4EB}" destId="{C8590205-8AC9-426B-A4CC-833486DAF4FF}" srcOrd="2" destOrd="0" parTransId="{24C1AF83-31BE-4900-8FB1-EC0A8E4BB8A3}" sibTransId="{335A9EDB-F324-48F5-982D-5ED4C00DB58F}"/>
    <dgm:cxn modelId="{4F0899CA-611F-4110-B4B9-43A5BAD4577F}" srcId="{009C8A8A-607D-4391-8F95-F751066DEC8F}" destId="{280C96A2-E698-4501-8106-E7036E9DAEC2}" srcOrd="1" destOrd="0" parTransId="{F1993DCF-19F5-4F19-9CD1-823AB227869C}" sibTransId="{6870FF68-59D0-4415-91D5-7FA715638E71}"/>
    <dgm:cxn modelId="{847B05DE-70B7-44C8-8C91-CBDBE8556B88}" type="presOf" srcId="{8FE67FF1-7629-40D3-9E6E-6524C0C2E56D}" destId="{D2DE6B62-C014-4721-A982-0988F08C1E5E}" srcOrd="0" destOrd="0" presId="urn:microsoft.com/office/officeart/2005/8/layout/lProcess3"/>
    <dgm:cxn modelId="{2B6D49F7-FE15-4F25-B51C-10FD4DB5D8F8}" type="presOf" srcId="{5ABCE4DF-46C0-42CE-9910-D5437CF6422E}" destId="{78607659-FC4D-440C-9DFF-11A65C5CE6D3}" srcOrd="0" destOrd="0" presId="urn:microsoft.com/office/officeart/2005/8/layout/lProcess3"/>
    <dgm:cxn modelId="{BEA978FD-FEDC-4B81-83BA-FA682208444C}" srcId="{A1F8833E-CED8-48C2-BF91-C71CDA07DAB0}" destId="{4017CA2A-210A-4976-B7B5-F3B826546EA8}" srcOrd="3" destOrd="0" parTransId="{CF9204AA-8C1E-46C6-83E2-A9509C75E0A7}" sibTransId="{8B26369B-0C08-42A7-B3E6-CE5FA6AED2F3}"/>
    <dgm:cxn modelId="{529D5F8A-8AF7-47A0-977A-170D5A016C0B}" type="presParOf" srcId="{E6805352-C56C-4CC6-9815-CEFEB1AB56BD}" destId="{88315723-93DC-4949-AE93-40C1ACC3DC1E}" srcOrd="0" destOrd="0" presId="urn:microsoft.com/office/officeart/2005/8/layout/lProcess3"/>
    <dgm:cxn modelId="{EBD60835-1C6F-44F2-8DDE-C4BCE41F9474}" type="presParOf" srcId="{88315723-93DC-4949-AE93-40C1ACC3DC1E}" destId="{ADF5BD1B-7814-4793-BC80-AE19644B1ED1}" srcOrd="0" destOrd="0" presId="urn:microsoft.com/office/officeart/2005/8/layout/lProcess3"/>
    <dgm:cxn modelId="{8D4222A4-EEF1-413D-BF83-E27B1DD9176A}" type="presParOf" srcId="{88315723-93DC-4949-AE93-40C1ACC3DC1E}" destId="{F8AF903C-87D1-40DA-99EA-9AB75F565215}" srcOrd="1" destOrd="0" presId="urn:microsoft.com/office/officeart/2005/8/layout/lProcess3"/>
    <dgm:cxn modelId="{84F29783-C69D-4E4F-BE1B-D5498D6AA5DD}" type="presParOf" srcId="{88315723-93DC-4949-AE93-40C1ACC3DC1E}" destId="{C854DAB3-BE27-4295-8099-AA43EA86DFEC}" srcOrd="2" destOrd="0" presId="urn:microsoft.com/office/officeart/2005/8/layout/lProcess3"/>
    <dgm:cxn modelId="{A53BB67E-549D-4EB6-A448-9BFBD550BF70}" type="presParOf" srcId="{88315723-93DC-4949-AE93-40C1ACC3DC1E}" destId="{096E8350-48D4-49AF-9858-0AA612CDF1F1}" srcOrd="3" destOrd="0" presId="urn:microsoft.com/office/officeart/2005/8/layout/lProcess3"/>
    <dgm:cxn modelId="{50EE7499-9EAC-437E-BE42-FFB44000A881}" type="presParOf" srcId="{88315723-93DC-4949-AE93-40C1ACC3DC1E}" destId="{8A94C0AC-6E03-43D1-AEEB-8213CCA53E27}" srcOrd="4" destOrd="0" presId="urn:microsoft.com/office/officeart/2005/8/layout/lProcess3"/>
    <dgm:cxn modelId="{6025C6B4-D19A-428D-9D73-E953B9922050}" type="presParOf" srcId="{88315723-93DC-4949-AE93-40C1ACC3DC1E}" destId="{D13AB146-4CD2-4E11-B921-9CC79CD2C8F8}" srcOrd="5" destOrd="0" presId="urn:microsoft.com/office/officeart/2005/8/layout/lProcess3"/>
    <dgm:cxn modelId="{76C4A070-EA3A-49EC-95D3-C64435EE3F3E}" type="presParOf" srcId="{88315723-93DC-4949-AE93-40C1ACC3DC1E}" destId="{D2DE6B62-C014-4721-A982-0988F08C1E5E}" srcOrd="6" destOrd="0" presId="urn:microsoft.com/office/officeart/2005/8/layout/lProcess3"/>
    <dgm:cxn modelId="{B774CB2C-76FA-429F-A20C-F2BC0C4F4AB6}" type="presParOf" srcId="{88315723-93DC-4949-AE93-40C1ACC3DC1E}" destId="{8C1AB6AA-154D-4CAB-B5EE-07A4FDBB56F7}" srcOrd="7" destOrd="0" presId="urn:microsoft.com/office/officeart/2005/8/layout/lProcess3"/>
    <dgm:cxn modelId="{DA06775E-DDB0-4815-8D63-D56ADC0934BD}" type="presParOf" srcId="{88315723-93DC-4949-AE93-40C1ACC3DC1E}" destId="{C4854C76-62EC-4F15-B175-14A85BA0B5EB}" srcOrd="8" destOrd="0" presId="urn:microsoft.com/office/officeart/2005/8/layout/lProcess3"/>
    <dgm:cxn modelId="{C398AABE-0FC8-4AD3-B49A-4F30A95E113F}" type="presParOf" srcId="{E6805352-C56C-4CC6-9815-CEFEB1AB56BD}" destId="{EC8A6396-C6CC-435D-8B7A-394B8571BDB0}" srcOrd="1" destOrd="0" presId="urn:microsoft.com/office/officeart/2005/8/layout/lProcess3"/>
    <dgm:cxn modelId="{9D681C49-DAAB-4859-A7F3-C7C092374F14}" type="presParOf" srcId="{E6805352-C56C-4CC6-9815-CEFEB1AB56BD}" destId="{DE34D880-07DC-447D-B11B-AC619F73FA85}" srcOrd="2" destOrd="0" presId="urn:microsoft.com/office/officeart/2005/8/layout/lProcess3"/>
    <dgm:cxn modelId="{C7A2F83C-2738-4CDF-BDA7-A79FD7D3F1D6}" type="presParOf" srcId="{DE34D880-07DC-447D-B11B-AC619F73FA85}" destId="{EEC11E76-40F2-4760-B81A-E999AD57BE72}" srcOrd="0" destOrd="0" presId="urn:microsoft.com/office/officeart/2005/8/layout/lProcess3"/>
    <dgm:cxn modelId="{795BD3E3-B9BE-4F1E-83D0-55C06643973B}" type="presParOf" srcId="{DE34D880-07DC-447D-B11B-AC619F73FA85}" destId="{1C64C778-BFAF-47E4-908C-F78AE78E4681}" srcOrd="1" destOrd="0" presId="urn:microsoft.com/office/officeart/2005/8/layout/lProcess3"/>
    <dgm:cxn modelId="{C005DC90-C693-4774-A383-9142DD482753}" type="presParOf" srcId="{DE34D880-07DC-447D-B11B-AC619F73FA85}" destId="{5EEFB643-0A56-4CD5-9BAD-08AF2DECFB97}" srcOrd="2" destOrd="0" presId="urn:microsoft.com/office/officeart/2005/8/layout/lProcess3"/>
    <dgm:cxn modelId="{6F82E725-A754-4701-95FE-F0E4C6FE2EBB}" type="presParOf" srcId="{DE34D880-07DC-447D-B11B-AC619F73FA85}" destId="{B0ACE270-A8EA-4EF6-AFB2-E186A98B6B5A}" srcOrd="3" destOrd="0" presId="urn:microsoft.com/office/officeart/2005/8/layout/lProcess3"/>
    <dgm:cxn modelId="{CE316511-6D67-4D2B-9E4D-DDA0688303AD}" type="presParOf" srcId="{DE34D880-07DC-447D-B11B-AC619F73FA85}" destId="{331DC208-6466-46F9-8002-67DB24A85DA0}" srcOrd="4" destOrd="0" presId="urn:microsoft.com/office/officeart/2005/8/layout/lProcess3"/>
    <dgm:cxn modelId="{BBB89407-2665-4C63-8462-A337E3EF0431}" type="presParOf" srcId="{E6805352-C56C-4CC6-9815-CEFEB1AB56BD}" destId="{1B156D3A-E0B9-4A41-B0B5-305D3CAE8393}" srcOrd="3" destOrd="0" presId="urn:microsoft.com/office/officeart/2005/8/layout/lProcess3"/>
    <dgm:cxn modelId="{BFB25661-31D6-4FB9-A9CB-7D2B105D46EA}" type="presParOf" srcId="{E6805352-C56C-4CC6-9815-CEFEB1AB56BD}" destId="{90E01B4B-7C8B-4B41-8996-AFE3D0D2D80B}" srcOrd="4" destOrd="0" presId="urn:microsoft.com/office/officeart/2005/8/layout/lProcess3"/>
    <dgm:cxn modelId="{66BAAF17-5C18-4E3C-BF31-9A688C318BDE}" type="presParOf" srcId="{90E01B4B-7C8B-4B41-8996-AFE3D0D2D80B}" destId="{4A846A9A-B982-459B-8334-0E9622C3E1B1}" srcOrd="0" destOrd="0" presId="urn:microsoft.com/office/officeart/2005/8/layout/lProcess3"/>
    <dgm:cxn modelId="{8509BB49-16DF-4D55-9835-464D228B2547}" type="presParOf" srcId="{90E01B4B-7C8B-4B41-8996-AFE3D0D2D80B}" destId="{5D44A403-3742-4F34-9142-7E00EE09D761}" srcOrd="1" destOrd="0" presId="urn:microsoft.com/office/officeart/2005/8/layout/lProcess3"/>
    <dgm:cxn modelId="{6BB62085-5C2D-4962-9D5B-87ED1BFB705D}" type="presParOf" srcId="{90E01B4B-7C8B-4B41-8996-AFE3D0D2D80B}" destId="{78607659-FC4D-440C-9DFF-11A65C5CE6D3}" srcOrd="2" destOrd="0" presId="urn:microsoft.com/office/officeart/2005/8/layout/lProcess3"/>
    <dgm:cxn modelId="{00CDD246-3C22-416A-A345-2DC84D80CD78}" type="presParOf" srcId="{90E01B4B-7C8B-4B41-8996-AFE3D0D2D80B}" destId="{11C34A97-542F-4DF9-BE21-A7284236F81F}" srcOrd="3" destOrd="0" presId="urn:microsoft.com/office/officeart/2005/8/layout/lProcess3"/>
    <dgm:cxn modelId="{97123204-F84E-42EC-966D-1BF7C46031D6}" type="presParOf" srcId="{90E01B4B-7C8B-4B41-8996-AFE3D0D2D80B}" destId="{AAD39C3B-5AEB-4D74-A69E-FEEEAF89AD3C}" srcOrd="4" destOrd="0" presId="urn:microsoft.com/office/officeart/2005/8/layout/lProcess3"/>
    <dgm:cxn modelId="{9F3D7880-B972-43B1-AFA0-3332A9D8DEDF}" type="presParOf" srcId="{90E01B4B-7C8B-4B41-8996-AFE3D0D2D80B}" destId="{FDFF9D35-78DB-4285-BA79-3B7D401E42F1}" srcOrd="5" destOrd="0" presId="urn:microsoft.com/office/officeart/2005/8/layout/lProcess3"/>
    <dgm:cxn modelId="{9DAEBC5D-5155-41EA-839D-514CBF7E4EC9}" type="presParOf" srcId="{90E01B4B-7C8B-4B41-8996-AFE3D0D2D80B}" destId="{E2C83AD3-5B5B-47E2-990C-43D3D571CC21}" srcOrd="6" destOrd="0" presId="urn:microsoft.com/office/officeart/2005/8/layout/lProcess3"/>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23D8AFC5-9C36-40F6-8B83-0327AF274456}" type="doc">
      <dgm:prSet loTypeId="urn:microsoft.com/office/officeart/2005/8/layout/lProcess2" loCatId="list" qsTypeId="urn:microsoft.com/office/officeart/2005/8/quickstyle/simple1" qsCatId="simple" csTypeId="urn:microsoft.com/office/officeart/2005/8/colors/accent1_1" csCatId="accent1" phldr="1"/>
      <dgm:spPr/>
      <dgm:t>
        <a:bodyPr/>
        <a:lstStyle/>
        <a:p>
          <a:endParaRPr lang="fr-FR"/>
        </a:p>
      </dgm:t>
    </dgm:pt>
    <dgm:pt modelId="{A964C07F-65BF-414E-830C-C83313968576}">
      <dgm:prSet/>
      <dgm:spPr/>
      <dgm:t>
        <a:bodyPr/>
        <a:lstStyle/>
        <a:p>
          <a:r>
            <a:rPr lang="fr-FR" i="1" u="sng" dirty="0"/>
            <a:t>Objectifs</a:t>
          </a:r>
          <a:endParaRPr lang="fr-FR" dirty="0"/>
        </a:p>
      </dgm:t>
    </dgm:pt>
    <dgm:pt modelId="{6CC7FFC5-4185-4357-9BCD-288E399E1155}" type="parTrans" cxnId="{DB7EA340-D19E-4EEB-B51C-0EA41497AE05}">
      <dgm:prSet/>
      <dgm:spPr/>
      <dgm:t>
        <a:bodyPr/>
        <a:lstStyle/>
        <a:p>
          <a:endParaRPr lang="fr-FR"/>
        </a:p>
      </dgm:t>
    </dgm:pt>
    <dgm:pt modelId="{A980A9BF-365E-43AB-A5D9-BAF05EAAAF2B}" type="sibTrans" cxnId="{DB7EA340-D19E-4EEB-B51C-0EA41497AE05}">
      <dgm:prSet/>
      <dgm:spPr/>
      <dgm:t>
        <a:bodyPr/>
        <a:lstStyle/>
        <a:p>
          <a:endParaRPr lang="fr-FR"/>
        </a:p>
      </dgm:t>
    </dgm:pt>
    <dgm:pt modelId="{C0C36ADD-ACFE-4A6F-B7B4-15CE4BADEA2B}">
      <dgm:prSet/>
      <dgm:spPr/>
      <dgm:t>
        <a:bodyPr/>
        <a:lstStyle/>
        <a:p>
          <a:r>
            <a:rPr lang="fr-FR" dirty="0"/>
            <a:t>Présenter les nouvelles demandes ordonnancées et en débattre</a:t>
          </a:r>
        </a:p>
      </dgm:t>
    </dgm:pt>
    <dgm:pt modelId="{2D4D998F-41D3-4377-A0DD-E94954EA9634}" type="parTrans" cxnId="{90398047-CB54-4BA6-ABEA-4AB3B264D3AE}">
      <dgm:prSet/>
      <dgm:spPr/>
      <dgm:t>
        <a:bodyPr/>
        <a:lstStyle/>
        <a:p>
          <a:endParaRPr lang="fr-FR"/>
        </a:p>
      </dgm:t>
    </dgm:pt>
    <dgm:pt modelId="{397A88BE-2E2B-4D45-88FD-0DF09BB60B63}" type="sibTrans" cxnId="{90398047-CB54-4BA6-ABEA-4AB3B264D3AE}">
      <dgm:prSet/>
      <dgm:spPr/>
      <dgm:t>
        <a:bodyPr/>
        <a:lstStyle/>
        <a:p>
          <a:endParaRPr lang="fr-FR"/>
        </a:p>
      </dgm:t>
    </dgm:pt>
    <dgm:pt modelId="{A1403B20-CE2E-46A6-8112-703460BD6D93}">
      <dgm:prSet/>
      <dgm:spPr/>
      <dgm:t>
        <a:bodyPr/>
        <a:lstStyle/>
        <a:p>
          <a:r>
            <a:rPr lang="fr-FR" dirty="0"/>
            <a:t>Apporter de la visibilité sur le planning projets &amp; la capacité de la DSI</a:t>
          </a:r>
        </a:p>
      </dgm:t>
    </dgm:pt>
    <dgm:pt modelId="{A089B121-5736-4D81-8D61-092B4DDE4AFD}" type="parTrans" cxnId="{89F1CF6E-3ABA-4877-A103-931506B8A8D4}">
      <dgm:prSet/>
      <dgm:spPr/>
      <dgm:t>
        <a:bodyPr/>
        <a:lstStyle/>
        <a:p>
          <a:endParaRPr lang="fr-FR"/>
        </a:p>
      </dgm:t>
    </dgm:pt>
    <dgm:pt modelId="{DAAE17DE-74BA-42EC-B743-26F4A12F9919}" type="sibTrans" cxnId="{89F1CF6E-3ABA-4877-A103-931506B8A8D4}">
      <dgm:prSet/>
      <dgm:spPr/>
      <dgm:t>
        <a:bodyPr/>
        <a:lstStyle/>
        <a:p>
          <a:endParaRPr lang="fr-FR"/>
        </a:p>
      </dgm:t>
    </dgm:pt>
    <dgm:pt modelId="{A27E9DCE-2160-4FEF-AB7C-D2A762660AC7}">
      <dgm:prSet/>
      <dgm:spPr/>
      <dgm:t>
        <a:bodyPr/>
        <a:lstStyle/>
        <a:p>
          <a:r>
            <a:rPr lang="fr-FR" dirty="0"/>
            <a:t>Valider une proposition de sélection de prise en compte de demandes</a:t>
          </a:r>
        </a:p>
      </dgm:t>
    </dgm:pt>
    <dgm:pt modelId="{2AEA0368-F7EB-44B1-8516-CC99DD3B3618}" type="parTrans" cxnId="{23D72395-23D3-401C-8B0A-F2E9FC8A569B}">
      <dgm:prSet/>
      <dgm:spPr/>
      <dgm:t>
        <a:bodyPr/>
        <a:lstStyle/>
        <a:p>
          <a:endParaRPr lang="fr-FR"/>
        </a:p>
      </dgm:t>
    </dgm:pt>
    <dgm:pt modelId="{73B3B8E6-D72D-4378-824A-9905945C519D}" type="sibTrans" cxnId="{23D72395-23D3-401C-8B0A-F2E9FC8A569B}">
      <dgm:prSet/>
      <dgm:spPr/>
      <dgm:t>
        <a:bodyPr/>
        <a:lstStyle/>
        <a:p>
          <a:endParaRPr lang="fr-FR"/>
        </a:p>
      </dgm:t>
    </dgm:pt>
    <dgm:pt modelId="{62936BD2-28BC-477F-AE39-6D19DE8B838B}">
      <dgm:prSet/>
      <dgm:spPr/>
      <dgm:t>
        <a:bodyPr/>
        <a:lstStyle/>
        <a:p>
          <a:r>
            <a:rPr lang="fr-FR" i="1" u="sng" dirty="0"/>
            <a:t>Résultats</a:t>
          </a:r>
          <a:endParaRPr lang="fr-FR" dirty="0"/>
        </a:p>
      </dgm:t>
    </dgm:pt>
    <dgm:pt modelId="{3FB65951-39AA-4986-82E6-579F769CFEC1}" type="parTrans" cxnId="{64342261-CD9F-47F6-AC5C-394C1E113C4A}">
      <dgm:prSet/>
      <dgm:spPr/>
      <dgm:t>
        <a:bodyPr/>
        <a:lstStyle/>
        <a:p>
          <a:endParaRPr lang="fr-FR"/>
        </a:p>
      </dgm:t>
    </dgm:pt>
    <dgm:pt modelId="{8A2068CB-2107-438C-A60B-450C8E4386B0}" type="sibTrans" cxnId="{64342261-CD9F-47F6-AC5C-394C1E113C4A}">
      <dgm:prSet/>
      <dgm:spPr/>
      <dgm:t>
        <a:bodyPr/>
        <a:lstStyle/>
        <a:p>
          <a:endParaRPr lang="fr-FR"/>
        </a:p>
      </dgm:t>
    </dgm:pt>
    <dgm:pt modelId="{E5673876-C478-4EE3-8E02-5F67A723BA7A}">
      <dgm:prSet/>
      <dgm:spPr/>
      <dgm:t>
        <a:bodyPr/>
        <a:lstStyle/>
        <a:p>
          <a:r>
            <a:rPr lang="fr-FR" dirty="0"/>
            <a:t>Portefeuille mis à jour</a:t>
          </a:r>
        </a:p>
      </dgm:t>
    </dgm:pt>
    <dgm:pt modelId="{AFDF2D3D-AEC9-4DF5-9C1A-B5C164BBD6AB}" type="parTrans" cxnId="{0C3931DD-82B1-436D-9187-312193A5E970}">
      <dgm:prSet/>
      <dgm:spPr/>
      <dgm:t>
        <a:bodyPr/>
        <a:lstStyle/>
        <a:p>
          <a:endParaRPr lang="fr-FR"/>
        </a:p>
      </dgm:t>
    </dgm:pt>
    <dgm:pt modelId="{81E4098F-5846-4F18-9ECA-54CC0DC0CF89}" type="sibTrans" cxnId="{0C3931DD-82B1-436D-9187-312193A5E970}">
      <dgm:prSet/>
      <dgm:spPr/>
      <dgm:t>
        <a:bodyPr/>
        <a:lstStyle/>
        <a:p>
          <a:endParaRPr lang="fr-FR"/>
        </a:p>
      </dgm:t>
    </dgm:pt>
    <dgm:pt modelId="{D8EB8718-61B8-42AD-9971-02BA1384EA2D}">
      <dgm:prSet/>
      <dgm:spPr/>
      <dgm:t>
        <a:bodyPr/>
        <a:lstStyle/>
        <a:p>
          <a:r>
            <a:rPr lang="fr-FR" dirty="0"/>
            <a:t>Vision partagée du plan d’action</a:t>
          </a:r>
        </a:p>
      </dgm:t>
    </dgm:pt>
    <dgm:pt modelId="{CA5FE036-EA5A-46D5-B4E4-C3899BE4E288}" type="parTrans" cxnId="{80FBA287-44A1-4F51-BBE8-635A1A0B4481}">
      <dgm:prSet/>
      <dgm:spPr/>
      <dgm:t>
        <a:bodyPr/>
        <a:lstStyle/>
        <a:p>
          <a:endParaRPr lang="fr-FR"/>
        </a:p>
      </dgm:t>
    </dgm:pt>
    <dgm:pt modelId="{5EBAD77A-AC24-48C2-84AF-EE217CFF340A}" type="sibTrans" cxnId="{80FBA287-44A1-4F51-BBE8-635A1A0B4481}">
      <dgm:prSet/>
      <dgm:spPr/>
      <dgm:t>
        <a:bodyPr/>
        <a:lstStyle/>
        <a:p>
          <a:endParaRPr lang="fr-FR"/>
        </a:p>
      </dgm:t>
    </dgm:pt>
    <dgm:pt modelId="{1655D44D-6FBD-47C6-92F4-B4E5493690A5}">
      <dgm:prSet/>
      <dgm:spPr/>
      <dgm:t>
        <a:bodyPr/>
        <a:lstStyle/>
        <a:p>
          <a:r>
            <a:rPr lang="fr-FR" i="1" u="sng" dirty="0"/>
            <a:t>Communication</a:t>
          </a:r>
          <a:endParaRPr lang="fr-FR" dirty="0"/>
        </a:p>
      </dgm:t>
    </dgm:pt>
    <dgm:pt modelId="{5803CADA-E93F-4837-ADEA-70FA85818765}" type="parTrans" cxnId="{BD53E9B1-9A84-4C9D-ACE2-939BE7E04820}">
      <dgm:prSet/>
      <dgm:spPr/>
      <dgm:t>
        <a:bodyPr/>
        <a:lstStyle/>
        <a:p>
          <a:endParaRPr lang="fr-FR"/>
        </a:p>
      </dgm:t>
    </dgm:pt>
    <dgm:pt modelId="{4A3BC9D3-72D2-4B38-80E1-0E3C4133742A}" type="sibTrans" cxnId="{BD53E9B1-9A84-4C9D-ACE2-939BE7E04820}">
      <dgm:prSet/>
      <dgm:spPr/>
      <dgm:t>
        <a:bodyPr/>
        <a:lstStyle/>
        <a:p>
          <a:endParaRPr lang="fr-FR"/>
        </a:p>
      </dgm:t>
    </dgm:pt>
    <dgm:pt modelId="{0BB74DBF-6B61-4861-BE27-BD52136723B5}">
      <dgm:prSet/>
      <dgm:spPr/>
      <dgm:t>
        <a:bodyPr/>
        <a:lstStyle/>
        <a:p>
          <a:r>
            <a:rPr lang="fr-FR" dirty="0"/>
            <a:t>Rédaction du compte-rendu par l’animateur</a:t>
          </a:r>
        </a:p>
      </dgm:t>
    </dgm:pt>
    <dgm:pt modelId="{31F067FD-9EBD-4812-97ED-B77A10C1C90E}" type="parTrans" cxnId="{F0A4267E-40C8-4FF8-B3CE-802D85F1EF75}">
      <dgm:prSet/>
      <dgm:spPr/>
      <dgm:t>
        <a:bodyPr/>
        <a:lstStyle/>
        <a:p>
          <a:endParaRPr lang="fr-FR"/>
        </a:p>
      </dgm:t>
    </dgm:pt>
    <dgm:pt modelId="{93F07297-97C7-4766-95FB-569DB276E73D}" type="sibTrans" cxnId="{F0A4267E-40C8-4FF8-B3CE-802D85F1EF75}">
      <dgm:prSet/>
      <dgm:spPr/>
      <dgm:t>
        <a:bodyPr/>
        <a:lstStyle/>
        <a:p>
          <a:endParaRPr lang="fr-FR"/>
        </a:p>
      </dgm:t>
    </dgm:pt>
    <dgm:pt modelId="{1840B16A-A64C-4CD0-8CB4-13B6856B4798}">
      <dgm:prSet/>
      <dgm:spPr/>
      <dgm:t>
        <a:bodyPr/>
        <a:lstStyle/>
        <a:p>
          <a:r>
            <a:rPr lang="fr-FR" dirty="0"/>
            <a:t>Transmission du compte-rendu aux participants</a:t>
          </a:r>
        </a:p>
      </dgm:t>
    </dgm:pt>
    <dgm:pt modelId="{627B30EA-2424-439D-BA59-3BA7775A0B6A}" type="parTrans" cxnId="{987CC8D1-73BC-498C-AAF5-39921FECBE74}">
      <dgm:prSet/>
      <dgm:spPr/>
      <dgm:t>
        <a:bodyPr/>
        <a:lstStyle/>
        <a:p>
          <a:endParaRPr lang="fr-FR"/>
        </a:p>
      </dgm:t>
    </dgm:pt>
    <dgm:pt modelId="{4BBCD7B2-3A4F-4E58-94F3-E546E245F6F7}" type="sibTrans" cxnId="{987CC8D1-73BC-498C-AAF5-39921FECBE74}">
      <dgm:prSet/>
      <dgm:spPr/>
      <dgm:t>
        <a:bodyPr/>
        <a:lstStyle/>
        <a:p>
          <a:endParaRPr lang="fr-FR"/>
        </a:p>
      </dgm:t>
    </dgm:pt>
    <dgm:pt modelId="{C475F82A-947A-47E9-B230-568BD851CB2B}">
      <dgm:prSet/>
      <dgm:spPr/>
      <dgm:t>
        <a:bodyPr/>
        <a:lstStyle/>
        <a:p>
          <a:r>
            <a:rPr lang="fr-FR" dirty="0"/>
            <a:t>Communication vers les directions des décisions les concernant par xxx</a:t>
          </a:r>
        </a:p>
      </dgm:t>
    </dgm:pt>
    <dgm:pt modelId="{A5507A71-0FE7-4D6D-8383-723F87A50D02}" type="parTrans" cxnId="{7D30A67A-3FBD-45CD-837B-D4652C56AFAC}">
      <dgm:prSet/>
      <dgm:spPr/>
      <dgm:t>
        <a:bodyPr/>
        <a:lstStyle/>
        <a:p>
          <a:endParaRPr lang="fr-FR"/>
        </a:p>
      </dgm:t>
    </dgm:pt>
    <dgm:pt modelId="{7B695058-3E58-43F3-B27A-EEA03DB7B9BF}" type="sibTrans" cxnId="{7D30A67A-3FBD-45CD-837B-D4652C56AFAC}">
      <dgm:prSet/>
      <dgm:spPr/>
      <dgm:t>
        <a:bodyPr/>
        <a:lstStyle/>
        <a:p>
          <a:endParaRPr lang="fr-FR"/>
        </a:p>
      </dgm:t>
    </dgm:pt>
    <dgm:pt modelId="{BC05F90A-5F7F-43FA-A892-A8259980A4F4}">
      <dgm:prSet/>
      <dgm:spPr/>
      <dgm:t>
        <a:bodyPr/>
        <a:lstStyle/>
        <a:p>
          <a:r>
            <a:rPr lang="fr-FR" i="1" u="sng" dirty="0"/>
            <a:t>Périmètre</a:t>
          </a:r>
          <a:endParaRPr lang="fr-FR" dirty="0"/>
        </a:p>
      </dgm:t>
    </dgm:pt>
    <dgm:pt modelId="{56D40459-F6CF-43F2-B60F-33CE4DFF136B}" type="parTrans" cxnId="{4CD1C1E2-F64F-47D0-BBDA-91FC8E985B03}">
      <dgm:prSet/>
      <dgm:spPr/>
      <dgm:t>
        <a:bodyPr/>
        <a:lstStyle/>
        <a:p>
          <a:endParaRPr lang="fr-FR"/>
        </a:p>
      </dgm:t>
    </dgm:pt>
    <dgm:pt modelId="{E787E7E3-3309-4C3D-9A59-B7C587383403}" type="sibTrans" cxnId="{4CD1C1E2-F64F-47D0-BBDA-91FC8E985B03}">
      <dgm:prSet/>
      <dgm:spPr/>
      <dgm:t>
        <a:bodyPr/>
        <a:lstStyle/>
        <a:p>
          <a:endParaRPr lang="fr-FR"/>
        </a:p>
      </dgm:t>
    </dgm:pt>
    <dgm:pt modelId="{518A6D08-D36A-4AD1-B11E-BFAD9B1AA8A1}">
      <dgm:prSet/>
      <dgm:spPr/>
      <dgm:t>
        <a:bodyPr/>
        <a:lstStyle/>
        <a:p>
          <a:r>
            <a:rPr lang="fr-FR" dirty="0"/>
            <a:t>Les demandes non intégrées au portefeuille</a:t>
          </a:r>
        </a:p>
      </dgm:t>
    </dgm:pt>
    <dgm:pt modelId="{82DF7D19-06AC-421E-BAC1-E4D09AEE25DA}" type="parTrans" cxnId="{DA34C908-F223-45F5-B241-D0719F11EDC8}">
      <dgm:prSet/>
      <dgm:spPr/>
      <dgm:t>
        <a:bodyPr/>
        <a:lstStyle/>
        <a:p>
          <a:endParaRPr lang="fr-FR"/>
        </a:p>
      </dgm:t>
    </dgm:pt>
    <dgm:pt modelId="{930B3AA9-891A-4750-953E-54B0ACF166F2}" type="sibTrans" cxnId="{DA34C908-F223-45F5-B241-D0719F11EDC8}">
      <dgm:prSet/>
      <dgm:spPr/>
      <dgm:t>
        <a:bodyPr/>
        <a:lstStyle/>
        <a:p>
          <a:endParaRPr lang="fr-FR"/>
        </a:p>
      </dgm:t>
    </dgm:pt>
    <dgm:pt modelId="{961E2F9F-CDAB-42D2-83FB-586371B84E60}">
      <dgm:prSet/>
      <dgm:spPr/>
      <dgm:t>
        <a:bodyPr/>
        <a:lstStyle/>
        <a:p>
          <a:r>
            <a:rPr lang="fr-FR" dirty="0"/>
            <a:t>Le portefeuille projet</a:t>
          </a:r>
        </a:p>
      </dgm:t>
    </dgm:pt>
    <dgm:pt modelId="{8AA9EC40-2FD6-49DA-AE90-1FC36F52A14B}" type="parTrans" cxnId="{88E0658B-1218-4292-A769-62D726BD47F8}">
      <dgm:prSet/>
      <dgm:spPr/>
      <dgm:t>
        <a:bodyPr/>
        <a:lstStyle/>
        <a:p>
          <a:endParaRPr lang="fr-FR"/>
        </a:p>
      </dgm:t>
    </dgm:pt>
    <dgm:pt modelId="{73F454C7-67F8-4EF8-A760-9719A812513E}" type="sibTrans" cxnId="{88E0658B-1218-4292-A769-62D726BD47F8}">
      <dgm:prSet/>
      <dgm:spPr/>
      <dgm:t>
        <a:bodyPr/>
        <a:lstStyle/>
        <a:p>
          <a:endParaRPr lang="fr-FR"/>
        </a:p>
      </dgm:t>
    </dgm:pt>
    <dgm:pt modelId="{6261ECC7-9746-4477-8D69-1E1D2A71799F}">
      <dgm:prSet/>
      <dgm:spPr/>
      <dgm:t>
        <a:bodyPr/>
        <a:lstStyle/>
        <a:p>
          <a:r>
            <a:rPr lang="fr-FR" dirty="0"/>
            <a:t>La capacité de la DSI</a:t>
          </a:r>
        </a:p>
      </dgm:t>
    </dgm:pt>
    <dgm:pt modelId="{576D9027-08B0-471B-A777-685E01B19CA3}" type="parTrans" cxnId="{6EC4A4AC-EE88-44A3-B909-96CCEA69B203}">
      <dgm:prSet/>
      <dgm:spPr/>
      <dgm:t>
        <a:bodyPr/>
        <a:lstStyle/>
        <a:p>
          <a:endParaRPr lang="fr-FR"/>
        </a:p>
      </dgm:t>
    </dgm:pt>
    <dgm:pt modelId="{66902D5B-6D47-48AA-AFDE-3E954AA0F721}" type="sibTrans" cxnId="{6EC4A4AC-EE88-44A3-B909-96CCEA69B203}">
      <dgm:prSet/>
      <dgm:spPr/>
      <dgm:t>
        <a:bodyPr/>
        <a:lstStyle/>
        <a:p>
          <a:endParaRPr lang="fr-FR"/>
        </a:p>
      </dgm:t>
    </dgm:pt>
    <dgm:pt modelId="{5C530BA7-8C77-43AA-924C-9D0F9B89BE08}" type="pres">
      <dgm:prSet presAssocID="{23D8AFC5-9C36-40F6-8B83-0327AF274456}" presName="theList" presStyleCnt="0">
        <dgm:presLayoutVars>
          <dgm:dir/>
          <dgm:animLvl val="lvl"/>
          <dgm:resizeHandles val="exact"/>
        </dgm:presLayoutVars>
      </dgm:prSet>
      <dgm:spPr/>
    </dgm:pt>
    <dgm:pt modelId="{986A7D4D-D470-4A7B-8D54-D708501C432B}" type="pres">
      <dgm:prSet presAssocID="{BC05F90A-5F7F-43FA-A892-A8259980A4F4}" presName="compNode" presStyleCnt="0"/>
      <dgm:spPr/>
    </dgm:pt>
    <dgm:pt modelId="{8E3F4403-3A7B-49F6-894D-9644EA1FFF8C}" type="pres">
      <dgm:prSet presAssocID="{BC05F90A-5F7F-43FA-A892-A8259980A4F4}" presName="aNode" presStyleLbl="bgShp" presStyleIdx="0" presStyleCnt="4"/>
      <dgm:spPr/>
    </dgm:pt>
    <dgm:pt modelId="{6A418BA6-8766-4804-AF96-7421BE655167}" type="pres">
      <dgm:prSet presAssocID="{BC05F90A-5F7F-43FA-A892-A8259980A4F4}" presName="textNode" presStyleLbl="bgShp" presStyleIdx="0" presStyleCnt="4"/>
      <dgm:spPr/>
    </dgm:pt>
    <dgm:pt modelId="{9BCCEAB4-3BD8-4B78-BE52-72BE29B3F620}" type="pres">
      <dgm:prSet presAssocID="{BC05F90A-5F7F-43FA-A892-A8259980A4F4}" presName="compChildNode" presStyleCnt="0"/>
      <dgm:spPr/>
    </dgm:pt>
    <dgm:pt modelId="{51CECDB0-348D-4A51-81CD-0EBB72228F78}" type="pres">
      <dgm:prSet presAssocID="{BC05F90A-5F7F-43FA-A892-A8259980A4F4}" presName="theInnerList" presStyleCnt="0"/>
      <dgm:spPr/>
    </dgm:pt>
    <dgm:pt modelId="{21073745-B91B-4E7E-82B4-F065213EC3E4}" type="pres">
      <dgm:prSet presAssocID="{518A6D08-D36A-4AD1-B11E-BFAD9B1AA8A1}" presName="childNode" presStyleLbl="node1" presStyleIdx="0" presStyleCnt="11">
        <dgm:presLayoutVars>
          <dgm:bulletEnabled val="1"/>
        </dgm:presLayoutVars>
      </dgm:prSet>
      <dgm:spPr/>
    </dgm:pt>
    <dgm:pt modelId="{D547BD69-5EA7-40C8-923C-698EAA395BD3}" type="pres">
      <dgm:prSet presAssocID="{518A6D08-D36A-4AD1-B11E-BFAD9B1AA8A1}" presName="aSpace2" presStyleCnt="0"/>
      <dgm:spPr/>
    </dgm:pt>
    <dgm:pt modelId="{92659859-07B1-43A0-8939-A8585C4372AD}" type="pres">
      <dgm:prSet presAssocID="{961E2F9F-CDAB-42D2-83FB-586371B84E60}" presName="childNode" presStyleLbl="node1" presStyleIdx="1" presStyleCnt="11">
        <dgm:presLayoutVars>
          <dgm:bulletEnabled val="1"/>
        </dgm:presLayoutVars>
      </dgm:prSet>
      <dgm:spPr/>
    </dgm:pt>
    <dgm:pt modelId="{9CB58747-15C6-40B3-BEDC-7C167424CD02}" type="pres">
      <dgm:prSet presAssocID="{961E2F9F-CDAB-42D2-83FB-586371B84E60}" presName="aSpace2" presStyleCnt="0"/>
      <dgm:spPr/>
    </dgm:pt>
    <dgm:pt modelId="{EB6A44D2-645B-484A-9C73-0E2252C8841B}" type="pres">
      <dgm:prSet presAssocID="{6261ECC7-9746-4477-8D69-1E1D2A71799F}" presName="childNode" presStyleLbl="node1" presStyleIdx="2" presStyleCnt="11">
        <dgm:presLayoutVars>
          <dgm:bulletEnabled val="1"/>
        </dgm:presLayoutVars>
      </dgm:prSet>
      <dgm:spPr/>
    </dgm:pt>
    <dgm:pt modelId="{0DDA7B7B-CFBE-4484-AB97-531CF583B1C7}" type="pres">
      <dgm:prSet presAssocID="{BC05F90A-5F7F-43FA-A892-A8259980A4F4}" presName="aSpace" presStyleCnt="0"/>
      <dgm:spPr/>
    </dgm:pt>
    <dgm:pt modelId="{65C0BBB0-11CE-4B1B-A974-4835B94D9B17}" type="pres">
      <dgm:prSet presAssocID="{A964C07F-65BF-414E-830C-C83313968576}" presName="compNode" presStyleCnt="0"/>
      <dgm:spPr/>
    </dgm:pt>
    <dgm:pt modelId="{17498BC0-31D8-40F0-88A2-0C99ABC1809E}" type="pres">
      <dgm:prSet presAssocID="{A964C07F-65BF-414E-830C-C83313968576}" presName="aNode" presStyleLbl="bgShp" presStyleIdx="1" presStyleCnt="4"/>
      <dgm:spPr/>
    </dgm:pt>
    <dgm:pt modelId="{E747A996-33C6-4B32-A190-39DCBE360E8D}" type="pres">
      <dgm:prSet presAssocID="{A964C07F-65BF-414E-830C-C83313968576}" presName="textNode" presStyleLbl="bgShp" presStyleIdx="1" presStyleCnt="4"/>
      <dgm:spPr/>
    </dgm:pt>
    <dgm:pt modelId="{3785EF8A-A1B4-424C-95B5-BCE4C6051AF9}" type="pres">
      <dgm:prSet presAssocID="{A964C07F-65BF-414E-830C-C83313968576}" presName="compChildNode" presStyleCnt="0"/>
      <dgm:spPr/>
    </dgm:pt>
    <dgm:pt modelId="{97FB3156-CB2E-4767-BCA7-EAB4E3430EC7}" type="pres">
      <dgm:prSet presAssocID="{A964C07F-65BF-414E-830C-C83313968576}" presName="theInnerList" presStyleCnt="0"/>
      <dgm:spPr/>
    </dgm:pt>
    <dgm:pt modelId="{B424DEC9-565F-43B9-94C1-77DDC3593B4F}" type="pres">
      <dgm:prSet presAssocID="{C0C36ADD-ACFE-4A6F-B7B4-15CE4BADEA2B}" presName="childNode" presStyleLbl="node1" presStyleIdx="3" presStyleCnt="11">
        <dgm:presLayoutVars>
          <dgm:bulletEnabled val="1"/>
        </dgm:presLayoutVars>
      </dgm:prSet>
      <dgm:spPr/>
    </dgm:pt>
    <dgm:pt modelId="{7F73DB27-2406-438E-9A7C-D86FACFC6C03}" type="pres">
      <dgm:prSet presAssocID="{C0C36ADD-ACFE-4A6F-B7B4-15CE4BADEA2B}" presName="aSpace2" presStyleCnt="0"/>
      <dgm:spPr/>
    </dgm:pt>
    <dgm:pt modelId="{D7C63C69-6F2A-491E-ACC2-57A5900B9499}" type="pres">
      <dgm:prSet presAssocID="{A1403B20-CE2E-46A6-8112-703460BD6D93}" presName="childNode" presStyleLbl="node1" presStyleIdx="4" presStyleCnt="11">
        <dgm:presLayoutVars>
          <dgm:bulletEnabled val="1"/>
        </dgm:presLayoutVars>
      </dgm:prSet>
      <dgm:spPr/>
    </dgm:pt>
    <dgm:pt modelId="{DB088F80-14D3-45DE-8ACD-D23BAFF92808}" type="pres">
      <dgm:prSet presAssocID="{A1403B20-CE2E-46A6-8112-703460BD6D93}" presName="aSpace2" presStyleCnt="0"/>
      <dgm:spPr/>
    </dgm:pt>
    <dgm:pt modelId="{8C477AC4-26A5-4076-98A5-712FFCED8F79}" type="pres">
      <dgm:prSet presAssocID="{A27E9DCE-2160-4FEF-AB7C-D2A762660AC7}" presName="childNode" presStyleLbl="node1" presStyleIdx="5" presStyleCnt="11">
        <dgm:presLayoutVars>
          <dgm:bulletEnabled val="1"/>
        </dgm:presLayoutVars>
      </dgm:prSet>
      <dgm:spPr/>
    </dgm:pt>
    <dgm:pt modelId="{ECF13E94-5B8F-4C50-A1FF-6CDF390A6ADD}" type="pres">
      <dgm:prSet presAssocID="{A964C07F-65BF-414E-830C-C83313968576}" presName="aSpace" presStyleCnt="0"/>
      <dgm:spPr/>
    </dgm:pt>
    <dgm:pt modelId="{51A983E8-0026-4295-89E4-1BC7AE419F99}" type="pres">
      <dgm:prSet presAssocID="{62936BD2-28BC-477F-AE39-6D19DE8B838B}" presName="compNode" presStyleCnt="0"/>
      <dgm:spPr/>
    </dgm:pt>
    <dgm:pt modelId="{B5A7F6B8-1A3C-41B6-9E6A-8E8021CA2753}" type="pres">
      <dgm:prSet presAssocID="{62936BD2-28BC-477F-AE39-6D19DE8B838B}" presName="aNode" presStyleLbl="bgShp" presStyleIdx="2" presStyleCnt="4"/>
      <dgm:spPr/>
    </dgm:pt>
    <dgm:pt modelId="{4F6456BC-10FF-4172-A98C-FB753538ED43}" type="pres">
      <dgm:prSet presAssocID="{62936BD2-28BC-477F-AE39-6D19DE8B838B}" presName="textNode" presStyleLbl="bgShp" presStyleIdx="2" presStyleCnt="4"/>
      <dgm:spPr/>
    </dgm:pt>
    <dgm:pt modelId="{CCE23865-BD67-4FAE-9553-E93F30083AD2}" type="pres">
      <dgm:prSet presAssocID="{62936BD2-28BC-477F-AE39-6D19DE8B838B}" presName="compChildNode" presStyleCnt="0"/>
      <dgm:spPr/>
    </dgm:pt>
    <dgm:pt modelId="{40930D3B-EEEC-4689-A794-B81D188D212D}" type="pres">
      <dgm:prSet presAssocID="{62936BD2-28BC-477F-AE39-6D19DE8B838B}" presName="theInnerList" presStyleCnt="0"/>
      <dgm:spPr/>
    </dgm:pt>
    <dgm:pt modelId="{9B396877-33D5-4813-BB83-D273E09BC702}" type="pres">
      <dgm:prSet presAssocID="{E5673876-C478-4EE3-8E02-5F67A723BA7A}" presName="childNode" presStyleLbl="node1" presStyleIdx="6" presStyleCnt="11">
        <dgm:presLayoutVars>
          <dgm:bulletEnabled val="1"/>
        </dgm:presLayoutVars>
      </dgm:prSet>
      <dgm:spPr/>
    </dgm:pt>
    <dgm:pt modelId="{04895FE4-638F-461D-A0A2-C439A6BB94DD}" type="pres">
      <dgm:prSet presAssocID="{E5673876-C478-4EE3-8E02-5F67A723BA7A}" presName="aSpace2" presStyleCnt="0"/>
      <dgm:spPr/>
    </dgm:pt>
    <dgm:pt modelId="{DC67182D-B3E3-4B72-9E1F-28A854D677E7}" type="pres">
      <dgm:prSet presAssocID="{D8EB8718-61B8-42AD-9971-02BA1384EA2D}" presName="childNode" presStyleLbl="node1" presStyleIdx="7" presStyleCnt="11">
        <dgm:presLayoutVars>
          <dgm:bulletEnabled val="1"/>
        </dgm:presLayoutVars>
      </dgm:prSet>
      <dgm:spPr/>
    </dgm:pt>
    <dgm:pt modelId="{A858454B-3C9D-415E-87D6-E6A44185EB02}" type="pres">
      <dgm:prSet presAssocID="{62936BD2-28BC-477F-AE39-6D19DE8B838B}" presName="aSpace" presStyleCnt="0"/>
      <dgm:spPr/>
    </dgm:pt>
    <dgm:pt modelId="{FC102746-9D94-4F48-8BF2-29136A589D80}" type="pres">
      <dgm:prSet presAssocID="{1655D44D-6FBD-47C6-92F4-B4E5493690A5}" presName="compNode" presStyleCnt="0"/>
      <dgm:spPr/>
    </dgm:pt>
    <dgm:pt modelId="{42E8F410-D55F-4263-A1D5-0E3EFAC0B3CD}" type="pres">
      <dgm:prSet presAssocID="{1655D44D-6FBD-47C6-92F4-B4E5493690A5}" presName="aNode" presStyleLbl="bgShp" presStyleIdx="3" presStyleCnt="4"/>
      <dgm:spPr/>
    </dgm:pt>
    <dgm:pt modelId="{7A6210DD-2DCA-4DBE-832B-A86C92A2C058}" type="pres">
      <dgm:prSet presAssocID="{1655D44D-6FBD-47C6-92F4-B4E5493690A5}" presName="textNode" presStyleLbl="bgShp" presStyleIdx="3" presStyleCnt="4"/>
      <dgm:spPr/>
    </dgm:pt>
    <dgm:pt modelId="{B5FC20B3-2A67-4432-9551-F3AFCB79C7E4}" type="pres">
      <dgm:prSet presAssocID="{1655D44D-6FBD-47C6-92F4-B4E5493690A5}" presName="compChildNode" presStyleCnt="0"/>
      <dgm:spPr/>
    </dgm:pt>
    <dgm:pt modelId="{647E2C2E-50A9-4048-AF4A-C0BE3A0FBF67}" type="pres">
      <dgm:prSet presAssocID="{1655D44D-6FBD-47C6-92F4-B4E5493690A5}" presName="theInnerList" presStyleCnt="0"/>
      <dgm:spPr/>
    </dgm:pt>
    <dgm:pt modelId="{EDC17CA4-47B3-46E4-9FE3-3BEFF67CE604}" type="pres">
      <dgm:prSet presAssocID="{0BB74DBF-6B61-4861-BE27-BD52136723B5}" presName="childNode" presStyleLbl="node1" presStyleIdx="8" presStyleCnt="11">
        <dgm:presLayoutVars>
          <dgm:bulletEnabled val="1"/>
        </dgm:presLayoutVars>
      </dgm:prSet>
      <dgm:spPr/>
    </dgm:pt>
    <dgm:pt modelId="{B9004578-A1C6-439B-A9EB-36A57093EEC6}" type="pres">
      <dgm:prSet presAssocID="{0BB74DBF-6B61-4861-BE27-BD52136723B5}" presName="aSpace2" presStyleCnt="0"/>
      <dgm:spPr/>
    </dgm:pt>
    <dgm:pt modelId="{7BCA81A6-3E3D-4E4D-80D8-437A10354182}" type="pres">
      <dgm:prSet presAssocID="{1840B16A-A64C-4CD0-8CB4-13B6856B4798}" presName="childNode" presStyleLbl="node1" presStyleIdx="9" presStyleCnt="11">
        <dgm:presLayoutVars>
          <dgm:bulletEnabled val="1"/>
        </dgm:presLayoutVars>
      </dgm:prSet>
      <dgm:spPr/>
    </dgm:pt>
    <dgm:pt modelId="{812840B7-DDDD-4370-99C3-7C6144E709BA}" type="pres">
      <dgm:prSet presAssocID="{1840B16A-A64C-4CD0-8CB4-13B6856B4798}" presName="aSpace2" presStyleCnt="0"/>
      <dgm:spPr/>
    </dgm:pt>
    <dgm:pt modelId="{913B97A7-E5D7-4ACA-A0E6-0761217E3C07}" type="pres">
      <dgm:prSet presAssocID="{C475F82A-947A-47E9-B230-568BD851CB2B}" presName="childNode" presStyleLbl="node1" presStyleIdx="10" presStyleCnt="11">
        <dgm:presLayoutVars>
          <dgm:bulletEnabled val="1"/>
        </dgm:presLayoutVars>
      </dgm:prSet>
      <dgm:spPr/>
    </dgm:pt>
  </dgm:ptLst>
  <dgm:cxnLst>
    <dgm:cxn modelId="{09A03407-7B11-4309-ABDD-8FD71A100232}" type="presOf" srcId="{1655D44D-6FBD-47C6-92F4-B4E5493690A5}" destId="{7A6210DD-2DCA-4DBE-832B-A86C92A2C058}" srcOrd="1" destOrd="0" presId="urn:microsoft.com/office/officeart/2005/8/layout/lProcess2"/>
    <dgm:cxn modelId="{DA34C908-F223-45F5-B241-D0719F11EDC8}" srcId="{BC05F90A-5F7F-43FA-A892-A8259980A4F4}" destId="{518A6D08-D36A-4AD1-B11E-BFAD9B1AA8A1}" srcOrd="0" destOrd="0" parTransId="{82DF7D19-06AC-421E-BAC1-E4D09AEE25DA}" sibTransId="{930B3AA9-891A-4750-953E-54B0ACF166F2}"/>
    <dgm:cxn modelId="{462BFB17-D3D8-4D9E-8E9E-404300BB0927}" type="presOf" srcId="{6261ECC7-9746-4477-8D69-1E1D2A71799F}" destId="{EB6A44D2-645B-484A-9C73-0E2252C8841B}" srcOrd="0" destOrd="0" presId="urn:microsoft.com/office/officeart/2005/8/layout/lProcess2"/>
    <dgm:cxn modelId="{43990529-39A0-47C3-9740-C3E174568D2F}" type="presOf" srcId="{BC05F90A-5F7F-43FA-A892-A8259980A4F4}" destId="{6A418BA6-8766-4804-AF96-7421BE655167}" srcOrd="1" destOrd="0" presId="urn:microsoft.com/office/officeart/2005/8/layout/lProcess2"/>
    <dgm:cxn modelId="{78845A2B-F6CC-450B-BBB5-B949726D2C14}" type="presOf" srcId="{62936BD2-28BC-477F-AE39-6D19DE8B838B}" destId="{4F6456BC-10FF-4172-A98C-FB753538ED43}" srcOrd="1" destOrd="0" presId="urn:microsoft.com/office/officeart/2005/8/layout/lProcess2"/>
    <dgm:cxn modelId="{F8988B2F-F22D-49F6-A772-F9DDAD8F847F}" type="presOf" srcId="{1655D44D-6FBD-47C6-92F4-B4E5493690A5}" destId="{42E8F410-D55F-4263-A1D5-0E3EFAC0B3CD}" srcOrd="0" destOrd="0" presId="urn:microsoft.com/office/officeart/2005/8/layout/lProcess2"/>
    <dgm:cxn modelId="{6CCC623E-D2BA-4CC9-BBF1-8041220A7DAE}" type="presOf" srcId="{BC05F90A-5F7F-43FA-A892-A8259980A4F4}" destId="{8E3F4403-3A7B-49F6-894D-9644EA1FFF8C}" srcOrd="0" destOrd="0" presId="urn:microsoft.com/office/officeart/2005/8/layout/lProcess2"/>
    <dgm:cxn modelId="{DB7EA340-D19E-4EEB-B51C-0EA41497AE05}" srcId="{23D8AFC5-9C36-40F6-8B83-0327AF274456}" destId="{A964C07F-65BF-414E-830C-C83313968576}" srcOrd="1" destOrd="0" parTransId="{6CC7FFC5-4185-4357-9BCD-288E399E1155}" sibTransId="{A980A9BF-365E-43AB-A5D9-BAF05EAAAF2B}"/>
    <dgm:cxn modelId="{816AF15F-A995-4E66-9392-F9774ECEBF8E}" type="presOf" srcId="{C475F82A-947A-47E9-B230-568BD851CB2B}" destId="{913B97A7-E5D7-4ACA-A0E6-0761217E3C07}" srcOrd="0" destOrd="0" presId="urn:microsoft.com/office/officeart/2005/8/layout/lProcess2"/>
    <dgm:cxn modelId="{64342261-CD9F-47F6-AC5C-394C1E113C4A}" srcId="{23D8AFC5-9C36-40F6-8B83-0327AF274456}" destId="{62936BD2-28BC-477F-AE39-6D19DE8B838B}" srcOrd="2" destOrd="0" parTransId="{3FB65951-39AA-4986-82E6-579F769CFEC1}" sibTransId="{8A2068CB-2107-438C-A60B-450C8E4386B0}"/>
    <dgm:cxn modelId="{90398047-CB54-4BA6-ABEA-4AB3B264D3AE}" srcId="{A964C07F-65BF-414E-830C-C83313968576}" destId="{C0C36ADD-ACFE-4A6F-B7B4-15CE4BADEA2B}" srcOrd="0" destOrd="0" parTransId="{2D4D998F-41D3-4377-A0DD-E94954EA9634}" sibTransId="{397A88BE-2E2B-4D45-88FD-0DF09BB60B63}"/>
    <dgm:cxn modelId="{3BAE8B47-278F-4F7E-A5AA-064DA592DA97}" type="presOf" srcId="{A1403B20-CE2E-46A6-8112-703460BD6D93}" destId="{D7C63C69-6F2A-491E-ACC2-57A5900B9499}" srcOrd="0" destOrd="0" presId="urn:microsoft.com/office/officeart/2005/8/layout/lProcess2"/>
    <dgm:cxn modelId="{89F1CF6E-3ABA-4877-A103-931506B8A8D4}" srcId="{A964C07F-65BF-414E-830C-C83313968576}" destId="{A1403B20-CE2E-46A6-8112-703460BD6D93}" srcOrd="1" destOrd="0" parTransId="{A089B121-5736-4D81-8D61-092B4DDE4AFD}" sibTransId="{DAAE17DE-74BA-42EC-B743-26F4A12F9919}"/>
    <dgm:cxn modelId="{93A3CE70-A051-4A51-AB57-C03AD13C79EF}" type="presOf" srcId="{62936BD2-28BC-477F-AE39-6D19DE8B838B}" destId="{B5A7F6B8-1A3C-41B6-9E6A-8E8021CA2753}" srcOrd="0" destOrd="0" presId="urn:microsoft.com/office/officeart/2005/8/layout/lProcess2"/>
    <dgm:cxn modelId="{DF4CF153-9919-42B7-BE0B-FB7758A3CE64}" type="presOf" srcId="{518A6D08-D36A-4AD1-B11E-BFAD9B1AA8A1}" destId="{21073745-B91B-4E7E-82B4-F065213EC3E4}" srcOrd="0" destOrd="0" presId="urn:microsoft.com/office/officeart/2005/8/layout/lProcess2"/>
    <dgm:cxn modelId="{5178C655-9AE6-4714-A305-474DB65B0436}" type="presOf" srcId="{23D8AFC5-9C36-40F6-8B83-0327AF274456}" destId="{5C530BA7-8C77-43AA-924C-9D0F9B89BE08}" srcOrd="0" destOrd="0" presId="urn:microsoft.com/office/officeart/2005/8/layout/lProcess2"/>
    <dgm:cxn modelId="{7D30A67A-3FBD-45CD-837B-D4652C56AFAC}" srcId="{1655D44D-6FBD-47C6-92F4-B4E5493690A5}" destId="{C475F82A-947A-47E9-B230-568BD851CB2B}" srcOrd="2" destOrd="0" parTransId="{A5507A71-0FE7-4D6D-8383-723F87A50D02}" sibTransId="{7B695058-3E58-43F3-B27A-EEA03DB7B9BF}"/>
    <dgm:cxn modelId="{F0A4267E-40C8-4FF8-B3CE-802D85F1EF75}" srcId="{1655D44D-6FBD-47C6-92F4-B4E5493690A5}" destId="{0BB74DBF-6B61-4861-BE27-BD52136723B5}" srcOrd="0" destOrd="0" parTransId="{31F067FD-9EBD-4812-97ED-B77A10C1C90E}" sibTransId="{93F07297-97C7-4766-95FB-569DB276E73D}"/>
    <dgm:cxn modelId="{80FBA287-44A1-4F51-BBE8-635A1A0B4481}" srcId="{62936BD2-28BC-477F-AE39-6D19DE8B838B}" destId="{D8EB8718-61B8-42AD-9971-02BA1384EA2D}" srcOrd="1" destOrd="0" parTransId="{CA5FE036-EA5A-46D5-B4E4-C3899BE4E288}" sibTransId="{5EBAD77A-AC24-48C2-84AF-EE217CFF340A}"/>
    <dgm:cxn modelId="{88E0658B-1218-4292-A769-62D726BD47F8}" srcId="{BC05F90A-5F7F-43FA-A892-A8259980A4F4}" destId="{961E2F9F-CDAB-42D2-83FB-586371B84E60}" srcOrd="1" destOrd="0" parTransId="{8AA9EC40-2FD6-49DA-AE90-1FC36F52A14B}" sibTransId="{73F454C7-67F8-4EF8-A760-9719A812513E}"/>
    <dgm:cxn modelId="{A9808590-6E1C-4908-BD5E-19DBF43457B2}" type="presOf" srcId="{E5673876-C478-4EE3-8E02-5F67A723BA7A}" destId="{9B396877-33D5-4813-BB83-D273E09BC702}" srcOrd="0" destOrd="0" presId="urn:microsoft.com/office/officeart/2005/8/layout/lProcess2"/>
    <dgm:cxn modelId="{23D72395-23D3-401C-8B0A-F2E9FC8A569B}" srcId="{A964C07F-65BF-414E-830C-C83313968576}" destId="{A27E9DCE-2160-4FEF-AB7C-D2A762660AC7}" srcOrd="2" destOrd="0" parTransId="{2AEA0368-F7EB-44B1-8516-CC99DD3B3618}" sibTransId="{73B3B8E6-D72D-4378-824A-9905945C519D}"/>
    <dgm:cxn modelId="{F8C4269D-F052-42E7-A9D2-A4C89F8A7FC5}" type="presOf" srcId="{D8EB8718-61B8-42AD-9971-02BA1384EA2D}" destId="{DC67182D-B3E3-4B72-9E1F-28A854D677E7}" srcOrd="0" destOrd="0" presId="urn:microsoft.com/office/officeart/2005/8/layout/lProcess2"/>
    <dgm:cxn modelId="{D1C2D19D-91BE-417E-AEC9-369B9955A80C}" type="presOf" srcId="{A27E9DCE-2160-4FEF-AB7C-D2A762660AC7}" destId="{8C477AC4-26A5-4076-98A5-712FFCED8F79}" srcOrd="0" destOrd="0" presId="urn:microsoft.com/office/officeart/2005/8/layout/lProcess2"/>
    <dgm:cxn modelId="{7DDA57A8-DBBF-4B85-96B0-58E91BBCFC2A}" type="presOf" srcId="{A964C07F-65BF-414E-830C-C83313968576}" destId="{E747A996-33C6-4B32-A190-39DCBE360E8D}" srcOrd="1" destOrd="0" presId="urn:microsoft.com/office/officeart/2005/8/layout/lProcess2"/>
    <dgm:cxn modelId="{6EC4A4AC-EE88-44A3-B909-96CCEA69B203}" srcId="{BC05F90A-5F7F-43FA-A892-A8259980A4F4}" destId="{6261ECC7-9746-4477-8D69-1E1D2A71799F}" srcOrd="2" destOrd="0" parTransId="{576D9027-08B0-471B-A777-685E01B19CA3}" sibTransId="{66902D5B-6D47-48AA-AFDE-3E954AA0F721}"/>
    <dgm:cxn modelId="{BD53E9B1-9A84-4C9D-ACE2-939BE7E04820}" srcId="{23D8AFC5-9C36-40F6-8B83-0327AF274456}" destId="{1655D44D-6FBD-47C6-92F4-B4E5493690A5}" srcOrd="3" destOrd="0" parTransId="{5803CADA-E93F-4837-ADEA-70FA85818765}" sibTransId="{4A3BC9D3-72D2-4B38-80E1-0E3C4133742A}"/>
    <dgm:cxn modelId="{4235E4C0-659F-4D9A-ADC3-D35609F647FB}" type="presOf" srcId="{A964C07F-65BF-414E-830C-C83313968576}" destId="{17498BC0-31D8-40F0-88A2-0C99ABC1809E}" srcOrd="0" destOrd="0" presId="urn:microsoft.com/office/officeart/2005/8/layout/lProcess2"/>
    <dgm:cxn modelId="{987CC8D1-73BC-498C-AAF5-39921FECBE74}" srcId="{1655D44D-6FBD-47C6-92F4-B4E5493690A5}" destId="{1840B16A-A64C-4CD0-8CB4-13B6856B4798}" srcOrd="1" destOrd="0" parTransId="{627B30EA-2424-439D-BA59-3BA7775A0B6A}" sibTransId="{4BBCD7B2-3A4F-4E58-94F3-E546E245F6F7}"/>
    <dgm:cxn modelId="{EFC59DDA-D8AC-4664-BA06-E319D4F6C093}" type="presOf" srcId="{961E2F9F-CDAB-42D2-83FB-586371B84E60}" destId="{92659859-07B1-43A0-8939-A8585C4372AD}" srcOrd="0" destOrd="0" presId="urn:microsoft.com/office/officeart/2005/8/layout/lProcess2"/>
    <dgm:cxn modelId="{6360A2DB-42AC-4672-AE6F-7F7E8C67E2A0}" type="presOf" srcId="{1840B16A-A64C-4CD0-8CB4-13B6856B4798}" destId="{7BCA81A6-3E3D-4E4D-80D8-437A10354182}" srcOrd="0" destOrd="0" presId="urn:microsoft.com/office/officeart/2005/8/layout/lProcess2"/>
    <dgm:cxn modelId="{0C3931DD-82B1-436D-9187-312193A5E970}" srcId="{62936BD2-28BC-477F-AE39-6D19DE8B838B}" destId="{E5673876-C478-4EE3-8E02-5F67A723BA7A}" srcOrd="0" destOrd="0" parTransId="{AFDF2D3D-AEC9-4DF5-9C1A-B5C164BBD6AB}" sibTransId="{81E4098F-5846-4F18-9ECA-54CC0DC0CF89}"/>
    <dgm:cxn modelId="{1241BADF-A09F-48C2-8FA2-F024A595134B}" type="presOf" srcId="{0BB74DBF-6B61-4861-BE27-BD52136723B5}" destId="{EDC17CA4-47B3-46E4-9FE3-3BEFF67CE604}" srcOrd="0" destOrd="0" presId="urn:microsoft.com/office/officeart/2005/8/layout/lProcess2"/>
    <dgm:cxn modelId="{4CD1C1E2-F64F-47D0-BBDA-91FC8E985B03}" srcId="{23D8AFC5-9C36-40F6-8B83-0327AF274456}" destId="{BC05F90A-5F7F-43FA-A892-A8259980A4F4}" srcOrd="0" destOrd="0" parTransId="{56D40459-F6CF-43F2-B60F-33CE4DFF136B}" sibTransId="{E787E7E3-3309-4C3D-9A59-B7C587383403}"/>
    <dgm:cxn modelId="{B84606FA-581B-47BE-BE1D-50FC56762920}" type="presOf" srcId="{C0C36ADD-ACFE-4A6F-B7B4-15CE4BADEA2B}" destId="{B424DEC9-565F-43B9-94C1-77DDC3593B4F}" srcOrd="0" destOrd="0" presId="urn:microsoft.com/office/officeart/2005/8/layout/lProcess2"/>
    <dgm:cxn modelId="{ED53F458-E3C9-4AD8-BD1E-5DD5A9C33278}" type="presParOf" srcId="{5C530BA7-8C77-43AA-924C-9D0F9B89BE08}" destId="{986A7D4D-D470-4A7B-8D54-D708501C432B}" srcOrd="0" destOrd="0" presId="urn:microsoft.com/office/officeart/2005/8/layout/lProcess2"/>
    <dgm:cxn modelId="{E7F73814-3B15-4F64-A3AE-5A8B1E21DA80}" type="presParOf" srcId="{986A7D4D-D470-4A7B-8D54-D708501C432B}" destId="{8E3F4403-3A7B-49F6-894D-9644EA1FFF8C}" srcOrd="0" destOrd="0" presId="urn:microsoft.com/office/officeart/2005/8/layout/lProcess2"/>
    <dgm:cxn modelId="{B60A7117-3EF7-4875-B9B8-9AF7606E2D82}" type="presParOf" srcId="{986A7D4D-D470-4A7B-8D54-D708501C432B}" destId="{6A418BA6-8766-4804-AF96-7421BE655167}" srcOrd="1" destOrd="0" presId="urn:microsoft.com/office/officeart/2005/8/layout/lProcess2"/>
    <dgm:cxn modelId="{099E52C5-BAEE-47BC-ABF9-0D48B4F9726B}" type="presParOf" srcId="{986A7D4D-D470-4A7B-8D54-D708501C432B}" destId="{9BCCEAB4-3BD8-4B78-BE52-72BE29B3F620}" srcOrd="2" destOrd="0" presId="urn:microsoft.com/office/officeart/2005/8/layout/lProcess2"/>
    <dgm:cxn modelId="{968F06EB-6D3D-4C3E-A82C-DBF74258A5E4}" type="presParOf" srcId="{9BCCEAB4-3BD8-4B78-BE52-72BE29B3F620}" destId="{51CECDB0-348D-4A51-81CD-0EBB72228F78}" srcOrd="0" destOrd="0" presId="urn:microsoft.com/office/officeart/2005/8/layout/lProcess2"/>
    <dgm:cxn modelId="{DE79AD7C-0C59-47E8-9C82-761661AF119C}" type="presParOf" srcId="{51CECDB0-348D-4A51-81CD-0EBB72228F78}" destId="{21073745-B91B-4E7E-82B4-F065213EC3E4}" srcOrd="0" destOrd="0" presId="urn:microsoft.com/office/officeart/2005/8/layout/lProcess2"/>
    <dgm:cxn modelId="{05B2024F-9B25-4D6F-8EB7-03A883472DBC}" type="presParOf" srcId="{51CECDB0-348D-4A51-81CD-0EBB72228F78}" destId="{D547BD69-5EA7-40C8-923C-698EAA395BD3}" srcOrd="1" destOrd="0" presId="urn:microsoft.com/office/officeart/2005/8/layout/lProcess2"/>
    <dgm:cxn modelId="{68F900CD-2D07-4960-BD37-FD5EB05D77C7}" type="presParOf" srcId="{51CECDB0-348D-4A51-81CD-0EBB72228F78}" destId="{92659859-07B1-43A0-8939-A8585C4372AD}" srcOrd="2" destOrd="0" presId="urn:microsoft.com/office/officeart/2005/8/layout/lProcess2"/>
    <dgm:cxn modelId="{4B1CB164-3160-48E4-BC50-6F5D0A3A5FEC}" type="presParOf" srcId="{51CECDB0-348D-4A51-81CD-0EBB72228F78}" destId="{9CB58747-15C6-40B3-BEDC-7C167424CD02}" srcOrd="3" destOrd="0" presId="urn:microsoft.com/office/officeart/2005/8/layout/lProcess2"/>
    <dgm:cxn modelId="{089F9310-3E88-4C0C-A3B1-B3012C7B52C5}" type="presParOf" srcId="{51CECDB0-348D-4A51-81CD-0EBB72228F78}" destId="{EB6A44D2-645B-484A-9C73-0E2252C8841B}" srcOrd="4" destOrd="0" presId="urn:microsoft.com/office/officeart/2005/8/layout/lProcess2"/>
    <dgm:cxn modelId="{A102AEB0-3A0E-496E-BA5E-83B18754DEF1}" type="presParOf" srcId="{5C530BA7-8C77-43AA-924C-9D0F9B89BE08}" destId="{0DDA7B7B-CFBE-4484-AB97-531CF583B1C7}" srcOrd="1" destOrd="0" presId="urn:microsoft.com/office/officeart/2005/8/layout/lProcess2"/>
    <dgm:cxn modelId="{8C43FA2A-08B2-4363-8063-5BF36CA581B5}" type="presParOf" srcId="{5C530BA7-8C77-43AA-924C-9D0F9B89BE08}" destId="{65C0BBB0-11CE-4B1B-A974-4835B94D9B17}" srcOrd="2" destOrd="0" presId="urn:microsoft.com/office/officeart/2005/8/layout/lProcess2"/>
    <dgm:cxn modelId="{91DEE68B-D39A-4996-A6F2-DD48115FFEDF}" type="presParOf" srcId="{65C0BBB0-11CE-4B1B-A974-4835B94D9B17}" destId="{17498BC0-31D8-40F0-88A2-0C99ABC1809E}" srcOrd="0" destOrd="0" presId="urn:microsoft.com/office/officeart/2005/8/layout/lProcess2"/>
    <dgm:cxn modelId="{D0EE4329-D8E0-40CB-8A6B-5B9568D08586}" type="presParOf" srcId="{65C0BBB0-11CE-4B1B-A974-4835B94D9B17}" destId="{E747A996-33C6-4B32-A190-39DCBE360E8D}" srcOrd="1" destOrd="0" presId="urn:microsoft.com/office/officeart/2005/8/layout/lProcess2"/>
    <dgm:cxn modelId="{EEB5B203-CF60-429F-B5ED-F2CD0AEB6FB2}" type="presParOf" srcId="{65C0BBB0-11CE-4B1B-A974-4835B94D9B17}" destId="{3785EF8A-A1B4-424C-95B5-BCE4C6051AF9}" srcOrd="2" destOrd="0" presId="urn:microsoft.com/office/officeart/2005/8/layout/lProcess2"/>
    <dgm:cxn modelId="{D622887B-D0BD-4DA3-A492-1AB08DBC583B}" type="presParOf" srcId="{3785EF8A-A1B4-424C-95B5-BCE4C6051AF9}" destId="{97FB3156-CB2E-4767-BCA7-EAB4E3430EC7}" srcOrd="0" destOrd="0" presId="urn:microsoft.com/office/officeart/2005/8/layout/lProcess2"/>
    <dgm:cxn modelId="{B0FCC1B8-25B4-46A2-B468-7C5B93C647BB}" type="presParOf" srcId="{97FB3156-CB2E-4767-BCA7-EAB4E3430EC7}" destId="{B424DEC9-565F-43B9-94C1-77DDC3593B4F}" srcOrd="0" destOrd="0" presId="urn:microsoft.com/office/officeart/2005/8/layout/lProcess2"/>
    <dgm:cxn modelId="{B18190D7-9516-4868-8FDA-F8E44191F316}" type="presParOf" srcId="{97FB3156-CB2E-4767-BCA7-EAB4E3430EC7}" destId="{7F73DB27-2406-438E-9A7C-D86FACFC6C03}" srcOrd="1" destOrd="0" presId="urn:microsoft.com/office/officeart/2005/8/layout/lProcess2"/>
    <dgm:cxn modelId="{FF5737F6-DEEA-4704-8EE2-F1C3F4D0A78F}" type="presParOf" srcId="{97FB3156-CB2E-4767-BCA7-EAB4E3430EC7}" destId="{D7C63C69-6F2A-491E-ACC2-57A5900B9499}" srcOrd="2" destOrd="0" presId="urn:microsoft.com/office/officeart/2005/8/layout/lProcess2"/>
    <dgm:cxn modelId="{F0AD0858-B5DA-418A-B01C-9A9BA6C13028}" type="presParOf" srcId="{97FB3156-CB2E-4767-BCA7-EAB4E3430EC7}" destId="{DB088F80-14D3-45DE-8ACD-D23BAFF92808}" srcOrd="3" destOrd="0" presId="urn:microsoft.com/office/officeart/2005/8/layout/lProcess2"/>
    <dgm:cxn modelId="{3B3694C9-6317-48FA-BB22-765C63956771}" type="presParOf" srcId="{97FB3156-CB2E-4767-BCA7-EAB4E3430EC7}" destId="{8C477AC4-26A5-4076-98A5-712FFCED8F79}" srcOrd="4" destOrd="0" presId="urn:microsoft.com/office/officeart/2005/8/layout/lProcess2"/>
    <dgm:cxn modelId="{7E622D1B-136E-48D4-BA8C-23E87EB7B914}" type="presParOf" srcId="{5C530BA7-8C77-43AA-924C-9D0F9B89BE08}" destId="{ECF13E94-5B8F-4C50-A1FF-6CDF390A6ADD}" srcOrd="3" destOrd="0" presId="urn:microsoft.com/office/officeart/2005/8/layout/lProcess2"/>
    <dgm:cxn modelId="{9FF89D9D-B1C7-49BF-B0B4-012F076CB5DD}" type="presParOf" srcId="{5C530BA7-8C77-43AA-924C-9D0F9B89BE08}" destId="{51A983E8-0026-4295-89E4-1BC7AE419F99}" srcOrd="4" destOrd="0" presId="urn:microsoft.com/office/officeart/2005/8/layout/lProcess2"/>
    <dgm:cxn modelId="{B5E1BDF2-C9D8-481A-BBD1-41F08D99F574}" type="presParOf" srcId="{51A983E8-0026-4295-89E4-1BC7AE419F99}" destId="{B5A7F6B8-1A3C-41B6-9E6A-8E8021CA2753}" srcOrd="0" destOrd="0" presId="urn:microsoft.com/office/officeart/2005/8/layout/lProcess2"/>
    <dgm:cxn modelId="{D0E4E69F-C052-416E-8E48-A9C5766D9F61}" type="presParOf" srcId="{51A983E8-0026-4295-89E4-1BC7AE419F99}" destId="{4F6456BC-10FF-4172-A98C-FB753538ED43}" srcOrd="1" destOrd="0" presId="urn:microsoft.com/office/officeart/2005/8/layout/lProcess2"/>
    <dgm:cxn modelId="{8361D742-B864-47EE-B91D-CE32F1E35E90}" type="presParOf" srcId="{51A983E8-0026-4295-89E4-1BC7AE419F99}" destId="{CCE23865-BD67-4FAE-9553-E93F30083AD2}" srcOrd="2" destOrd="0" presId="urn:microsoft.com/office/officeart/2005/8/layout/lProcess2"/>
    <dgm:cxn modelId="{AA539534-85EA-4775-B41A-81C003CE65A4}" type="presParOf" srcId="{CCE23865-BD67-4FAE-9553-E93F30083AD2}" destId="{40930D3B-EEEC-4689-A794-B81D188D212D}" srcOrd="0" destOrd="0" presId="urn:microsoft.com/office/officeart/2005/8/layout/lProcess2"/>
    <dgm:cxn modelId="{48E78248-FB94-4E61-9532-90166D6EB283}" type="presParOf" srcId="{40930D3B-EEEC-4689-A794-B81D188D212D}" destId="{9B396877-33D5-4813-BB83-D273E09BC702}" srcOrd="0" destOrd="0" presId="urn:microsoft.com/office/officeart/2005/8/layout/lProcess2"/>
    <dgm:cxn modelId="{8F68B10F-B1E5-43B3-A175-549CC4F923CB}" type="presParOf" srcId="{40930D3B-EEEC-4689-A794-B81D188D212D}" destId="{04895FE4-638F-461D-A0A2-C439A6BB94DD}" srcOrd="1" destOrd="0" presId="urn:microsoft.com/office/officeart/2005/8/layout/lProcess2"/>
    <dgm:cxn modelId="{BA0A5ECB-7B1F-4704-9467-F772C9CB1D43}" type="presParOf" srcId="{40930D3B-EEEC-4689-A794-B81D188D212D}" destId="{DC67182D-B3E3-4B72-9E1F-28A854D677E7}" srcOrd="2" destOrd="0" presId="urn:microsoft.com/office/officeart/2005/8/layout/lProcess2"/>
    <dgm:cxn modelId="{717E9C99-7825-48B1-A717-98BE030DE171}" type="presParOf" srcId="{5C530BA7-8C77-43AA-924C-9D0F9B89BE08}" destId="{A858454B-3C9D-415E-87D6-E6A44185EB02}" srcOrd="5" destOrd="0" presId="urn:microsoft.com/office/officeart/2005/8/layout/lProcess2"/>
    <dgm:cxn modelId="{BA01E207-EE6B-45AD-80D7-3A5546BB440C}" type="presParOf" srcId="{5C530BA7-8C77-43AA-924C-9D0F9B89BE08}" destId="{FC102746-9D94-4F48-8BF2-29136A589D80}" srcOrd="6" destOrd="0" presId="urn:microsoft.com/office/officeart/2005/8/layout/lProcess2"/>
    <dgm:cxn modelId="{0B84FBAA-2000-48CC-889B-8B48FC908E2D}" type="presParOf" srcId="{FC102746-9D94-4F48-8BF2-29136A589D80}" destId="{42E8F410-D55F-4263-A1D5-0E3EFAC0B3CD}" srcOrd="0" destOrd="0" presId="urn:microsoft.com/office/officeart/2005/8/layout/lProcess2"/>
    <dgm:cxn modelId="{3824B3E0-D2CB-4BF3-A486-3EA70F1DBBFE}" type="presParOf" srcId="{FC102746-9D94-4F48-8BF2-29136A589D80}" destId="{7A6210DD-2DCA-4DBE-832B-A86C92A2C058}" srcOrd="1" destOrd="0" presId="urn:microsoft.com/office/officeart/2005/8/layout/lProcess2"/>
    <dgm:cxn modelId="{4BB5118B-AA9F-4B2C-8B99-4EB857BCAFDD}" type="presParOf" srcId="{FC102746-9D94-4F48-8BF2-29136A589D80}" destId="{B5FC20B3-2A67-4432-9551-F3AFCB79C7E4}" srcOrd="2" destOrd="0" presId="urn:microsoft.com/office/officeart/2005/8/layout/lProcess2"/>
    <dgm:cxn modelId="{BCF25BA1-8FCD-43EA-A4B5-C7E5B75A3263}" type="presParOf" srcId="{B5FC20B3-2A67-4432-9551-F3AFCB79C7E4}" destId="{647E2C2E-50A9-4048-AF4A-C0BE3A0FBF67}" srcOrd="0" destOrd="0" presId="urn:microsoft.com/office/officeart/2005/8/layout/lProcess2"/>
    <dgm:cxn modelId="{6B0263A9-7782-427C-A30E-4A778D7F5BDC}" type="presParOf" srcId="{647E2C2E-50A9-4048-AF4A-C0BE3A0FBF67}" destId="{EDC17CA4-47B3-46E4-9FE3-3BEFF67CE604}" srcOrd="0" destOrd="0" presId="urn:microsoft.com/office/officeart/2005/8/layout/lProcess2"/>
    <dgm:cxn modelId="{AC23184F-8A22-4B83-9C52-89A62C424174}" type="presParOf" srcId="{647E2C2E-50A9-4048-AF4A-C0BE3A0FBF67}" destId="{B9004578-A1C6-439B-A9EB-36A57093EEC6}" srcOrd="1" destOrd="0" presId="urn:microsoft.com/office/officeart/2005/8/layout/lProcess2"/>
    <dgm:cxn modelId="{792DBA76-D1A5-42D1-8DD3-327058BAB055}" type="presParOf" srcId="{647E2C2E-50A9-4048-AF4A-C0BE3A0FBF67}" destId="{7BCA81A6-3E3D-4E4D-80D8-437A10354182}" srcOrd="2" destOrd="0" presId="urn:microsoft.com/office/officeart/2005/8/layout/lProcess2"/>
    <dgm:cxn modelId="{8FE46402-25F2-4667-877C-DF221F3D04FF}" type="presParOf" srcId="{647E2C2E-50A9-4048-AF4A-C0BE3A0FBF67}" destId="{812840B7-DDDD-4370-99C3-7C6144E709BA}" srcOrd="3" destOrd="0" presId="urn:microsoft.com/office/officeart/2005/8/layout/lProcess2"/>
    <dgm:cxn modelId="{915E2B29-8781-4452-B9B6-DE6BE58EAFBA}" type="presParOf" srcId="{647E2C2E-50A9-4048-AF4A-C0BE3A0FBF67}" destId="{913B97A7-E5D7-4ACA-A0E6-0761217E3C07}" srcOrd="4" destOrd="0" presId="urn:microsoft.com/office/officeart/2005/8/layout/lProcess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F4E6B5A0-A267-4AD6-84D7-79BD576004F8}" type="doc">
      <dgm:prSet loTypeId="urn:microsoft.com/office/officeart/2005/8/layout/default" loCatId="list" qsTypeId="urn:microsoft.com/office/officeart/2005/8/quickstyle/simple1" qsCatId="simple" csTypeId="urn:microsoft.com/office/officeart/2005/8/colors/colorful1" csCatId="colorful" phldr="1"/>
      <dgm:spPr/>
      <dgm:t>
        <a:bodyPr/>
        <a:lstStyle/>
        <a:p>
          <a:endParaRPr lang="fr-FR"/>
        </a:p>
      </dgm:t>
    </dgm:pt>
    <dgm:pt modelId="{0107E042-3F90-4285-9DA1-7B554867002E}">
      <dgm:prSet phldrT="[Texte]" custT="1"/>
      <dgm:spPr>
        <a:solidFill>
          <a:srgbClr val="3C4797">
            <a:hueOff val="0"/>
            <a:satOff val="0"/>
            <a:lumOff val="0"/>
            <a:alphaOff val="0"/>
          </a:srgbClr>
        </a:solidFill>
        <a:ln w="19050" cap="flat" cmpd="sng" algn="ctr">
          <a:solidFill>
            <a:srgbClr val="FFFFFF">
              <a:hueOff val="0"/>
              <a:satOff val="0"/>
              <a:lumOff val="0"/>
              <a:alphaOff val="0"/>
            </a:srgbClr>
          </a:solidFill>
          <a:prstDash val="solid"/>
        </a:ln>
        <a:effectLst/>
      </dgm:spPr>
      <dgm:t>
        <a:bodyPr spcFirstLastPara="0" vert="horz" wrap="square" lIns="76200" tIns="76200" rIns="76200" bIns="76200" numCol="1" spcCol="1270" anchor="t" anchorCtr="0"/>
        <a:lstStyle/>
        <a:p>
          <a:pPr marL="0" lvl="0" indent="0" algn="l" defTabSz="889000">
            <a:lnSpc>
              <a:spcPct val="90000"/>
            </a:lnSpc>
            <a:spcBef>
              <a:spcPct val="0"/>
            </a:spcBef>
            <a:spcAft>
              <a:spcPct val="35000"/>
            </a:spcAft>
            <a:buNone/>
          </a:pPr>
          <a:r>
            <a:rPr lang="fr-FR" sz="1600" i="1" u="sng" kern="1200" dirty="0">
              <a:solidFill>
                <a:srgbClr val="FFFFFF"/>
              </a:solidFill>
              <a:latin typeface="Calibri Light"/>
              <a:ea typeface="+mn-ea"/>
              <a:cs typeface="+mn-cs"/>
            </a:rPr>
            <a:t>Fréquence</a:t>
          </a:r>
        </a:p>
      </dgm:t>
    </dgm:pt>
    <dgm:pt modelId="{0CEC9EA8-B860-4D8E-B0C3-AE220AF9C7C2}" type="parTrans" cxnId="{3895E6A1-36AD-4DE6-8476-8E80856CB71A}">
      <dgm:prSet/>
      <dgm:spPr/>
      <dgm:t>
        <a:bodyPr/>
        <a:lstStyle/>
        <a:p>
          <a:endParaRPr lang="fr-FR" sz="1600"/>
        </a:p>
      </dgm:t>
    </dgm:pt>
    <dgm:pt modelId="{F190AE81-628F-4CF9-B07E-4C9A649AECBF}" type="sibTrans" cxnId="{3895E6A1-36AD-4DE6-8476-8E80856CB71A}">
      <dgm:prSet/>
      <dgm:spPr/>
      <dgm:t>
        <a:bodyPr/>
        <a:lstStyle/>
        <a:p>
          <a:endParaRPr lang="fr-FR" sz="1600"/>
        </a:p>
      </dgm:t>
    </dgm:pt>
    <dgm:pt modelId="{BCEECA85-0E4D-45E3-AD94-2D68474E2E82}">
      <dgm:prSet phldrT="[Texte]" custT="1"/>
      <dgm:spPr>
        <a:solidFill>
          <a:srgbClr val="3C4797">
            <a:hueOff val="0"/>
            <a:satOff val="0"/>
            <a:lumOff val="0"/>
            <a:alphaOff val="0"/>
          </a:srgbClr>
        </a:solidFill>
        <a:ln w="19050" cap="flat" cmpd="sng" algn="ctr">
          <a:solidFill>
            <a:srgbClr val="FFFFFF">
              <a:hueOff val="0"/>
              <a:satOff val="0"/>
              <a:lumOff val="0"/>
              <a:alphaOff val="0"/>
            </a:srgbClr>
          </a:solidFill>
          <a:prstDash val="solid"/>
        </a:ln>
        <a:effectLst/>
      </dgm:spPr>
      <dgm:t>
        <a:bodyPr spcFirstLastPara="0" vert="horz" wrap="square" lIns="76200" tIns="76200" rIns="76200" bIns="76200" numCol="1" spcCol="1270" anchor="t" anchorCtr="0"/>
        <a:lstStyle/>
        <a:p>
          <a:pPr marL="0" lvl="0" indent="0" algn="l" defTabSz="889000">
            <a:lnSpc>
              <a:spcPct val="90000"/>
            </a:lnSpc>
            <a:spcBef>
              <a:spcPct val="0"/>
            </a:spcBef>
            <a:spcAft>
              <a:spcPct val="35000"/>
            </a:spcAft>
            <a:buNone/>
          </a:pPr>
          <a:r>
            <a:rPr lang="fr-FR" sz="1400" b="0" i="0" u="none" kern="1200" dirty="0">
              <a:solidFill>
                <a:srgbClr val="FFFFFF"/>
              </a:solidFill>
              <a:latin typeface="Calibri Light"/>
              <a:ea typeface="+mn-ea"/>
              <a:cs typeface="+mn-cs"/>
            </a:rPr>
            <a:t>Tous les 6 mois</a:t>
          </a:r>
        </a:p>
      </dgm:t>
    </dgm:pt>
    <dgm:pt modelId="{C8B024EE-8764-47C4-8C3E-119730658CF7}" type="parTrans" cxnId="{B2E4C3BD-1413-41E8-AF71-B65CC5997B65}">
      <dgm:prSet/>
      <dgm:spPr/>
      <dgm:t>
        <a:bodyPr/>
        <a:lstStyle/>
        <a:p>
          <a:endParaRPr lang="fr-FR" sz="1600"/>
        </a:p>
      </dgm:t>
    </dgm:pt>
    <dgm:pt modelId="{A9FC05D6-3409-4AA4-8ADB-5C40B823CEEE}" type="sibTrans" cxnId="{B2E4C3BD-1413-41E8-AF71-B65CC5997B65}">
      <dgm:prSet/>
      <dgm:spPr/>
      <dgm:t>
        <a:bodyPr/>
        <a:lstStyle/>
        <a:p>
          <a:endParaRPr lang="fr-FR" sz="1600"/>
        </a:p>
      </dgm:t>
    </dgm:pt>
    <dgm:pt modelId="{C790B751-1515-4146-887C-6D6C30B0CAAB}">
      <dgm:prSet custT="1"/>
      <dgm:spPr>
        <a:solidFill>
          <a:srgbClr val="3C4797">
            <a:hueOff val="0"/>
            <a:satOff val="0"/>
            <a:lumOff val="0"/>
            <a:alphaOff val="0"/>
          </a:srgbClr>
        </a:solidFill>
        <a:ln w="19050" cap="flat" cmpd="sng" algn="ctr">
          <a:solidFill>
            <a:srgbClr val="FFFFFF">
              <a:hueOff val="0"/>
              <a:satOff val="0"/>
              <a:lumOff val="0"/>
              <a:alphaOff val="0"/>
            </a:srgbClr>
          </a:solidFill>
          <a:prstDash val="solid"/>
        </a:ln>
        <a:effectLst/>
      </dgm:spPr>
      <dgm:t>
        <a:bodyPr spcFirstLastPara="0" vert="horz" wrap="square" lIns="76200" tIns="76200" rIns="76200" bIns="76200" numCol="1" spcCol="1270" anchor="t" anchorCtr="0"/>
        <a:lstStyle/>
        <a:p>
          <a:pPr marL="0" lvl="0" indent="0" algn="l" defTabSz="889000">
            <a:lnSpc>
              <a:spcPct val="90000"/>
            </a:lnSpc>
            <a:spcBef>
              <a:spcPct val="0"/>
            </a:spcBef>
            <a:spcAft>
              <a:spcPct val="35000"/>
            </a:spcAft>
            <a:buNone/>
          </a:pPr>
          <a:r>
            <a:rPr lang="fr-FR" sz="1600" i="1" u="sng" kern="1200" dirty="0">
              <a:solidFill>
                <a:srgbClr val="FFFFFF"/>
              </a:solidFill>
              <a:latin typeface="Calibri Light"/>
              <a:ea typeface="+mn-ea"/>
              <a:cs typeface="+mn-cs"/>
            </a:rPr>
            <a:t>Durée</a:t>
          </a:r>
        </a:p>
      </dgm:t>
    </dgm:pt>
    <dgm:pt modelId="{71CE067F-68F3-4922-A3B6-982E81106D2F}" type="parTrans" cxnId="{4C3171A5-AD72-4F80-A581-770F5550CF96}">
      <dgm:prSet/>
      <dgm:spPr/>
      <dgm:t>
        <a:bodyPr/>
        <a:lstStyle/>
        <a:p>
          <a:endParaRPr lang="fr-FR" sz="1600"/>
        </a:p>
      </dgm:t>
    </dgm:pt>
    <dgm:pt modelId="{B1A6E308-2833-4A10-B0BC-0F7CAD48438D}" type="sibTrans" cxnId="{4C3171A5-AD72-4F80-A581-770F5550CF96}">
      <dgm:prSet/>
      <dgm:spPr/>
      <dgm:t>
        <a:bodyPr/>
        <a:lstStyle/>
        <a:p>
          <a:endParaRPr lang="fr-FR" sz="1600"/>
        </a:p>
      </dgm:t>
    </dgm:pt>
    <dgm:pt modelId="{8342A4EC-9673-4CE0-8288-1AE366B2C656}">
      <dgm:prSet custT="1"/>
      <dgm:spPr>
        <a:solidFill>
          <a:srgbClr val="3C4797">
            <a:hueOff val="0"/>
            <a:satOff val="0"/>
            <a:lumOff val="0"/>
            <a:alphaOff val="0"/>
          </a:srgbClr>
        </a:solidFill>
        <a:ln w="19050" cap="flat" cmpd="sng" algn="ctr">
          <a:solidFill>
            <a:srgbClr val="FFFFFF">
              <a:hueOff val="0"/>
              <a:satOff val="0"/>
              <a:lumOff val="0"/>
              <a:alphaOff val="0"/>
            </a:srgbClr>
          </a:solidFill>
          <a:prstDash val="solid"/>
        </a:ln>
        <a:effectLst/>
      </dgm:spPr>
      <dgm:t>
        <a:bodyPr spcFirstLastPara="0" vert="horz" wrap="square" lIns="76200" tIns="76200" rIns="76200" bIns="76200" numCol="1" spcCol="1270" anchor="t" anchorCtr="0"/>
        <a:lstStyle/>
        <a:p>
          <a:pPr marL="0" lvl="0" indent="0" algn="l" defTabSz="889000">
            <a:lnSpc>
              <a:spcPct val="90000"/>
            </a:lnSpc>
            <a:spcBef>
              <a:spcPct val="0"/>
            </a:spcBef>
            <a:spcAft>
              <a:spcPct val="35000"/>
            </a:spcAft>
            <a:buNone/>
          </a:pPr>
          <a:r>
            <a:rPr lang="fr-FR" sz="1400" i="0" u="none" kern="1200" dirty="0">
              <a:solidFill>
                <a:srgbClr val="FFFFFF"/>
              </a:solidFill>
              <a:latin typeface="Calibri Light"/>
              <a:ea typeface="+mn-ea"/>
              <a:cs typeface="+mn-cs"/>
            </a:rPr>
            <a:t>1h50</a:t>
          </a:r>
        </a:p>
      </dgm:t>
    </dgm:pt>
    <dgm:pt modelId="{56C625D9-BB3C-412E-834C-0CFD23773F3B}" type="parTrans" cxnId="{A75D1421-8F62-4CB9-8B26-AE4E2F4B262E}">
      <dgm:prSet/>
      <dgm:spPr/>
      <dgm:t>
        <a:bodyPr/>
        <a:lstStyle/>
        <a:p>
          <a:endParaRPr lang="fr-FR" sz="1600"/>
        </a:p>
      </dgm:t>
    </dgm:pt>
    <dgm:pt modelId="{E9AB7159-C1DB-49B9-B989-2DF2B22F1A48}" type="sibTrans" cxnId="{A75D1421-8F62-4CB9-8B26-AE4E2F4B262E}">
      <dgm:prSet/>
      <dgm:spPr/>
      <dgm:t>
        <a:bodyPr/>
        <a:lstStyle/>
        <a:p>
          <a:endParaRPr lang="fr-FR" sz="1600"/>
        </a:p>
      </dgm:t>
    </dgm:pt>
    <dgm:pt modelId="{6CDD67D4-F5F9-4E9E-AF72-1934EC3A90D2}">
      <dgm:prSet custT="1"/>
      <dgm:spPr/>
      <dgm:t>
        <a:bodyPr/>
        <a:lstStyle/>
        <a:p>
          <a:pPr>
            <a:buNone/>
          </a:pPr>
          <a:r>
            <a:rPr lang="fr-FR" sz="1600" i="1" u="sng" dirty="0"/>
            <a:t>Animateur</a:t>
          </a:r>
          <a:endParaRPr lang="fr-FR" sz="1600" dirty="0"/>
        </a:p>
      </dgm:t>
    </dgm:pt>
    <dgm:pt modelId="{32897E09-161B-4347-9D3C-4A4DFBB97C63}" type="parTrans" cxnId="{17EA7210-9C4A-4871-BFCD-3415C2ECC480}">
      <dgm:prSet/>
      <dgm:spPr/>
      <dgm:t>
        <a:bodyPr/>
        <a:lstStyle/>
        <a:p>
          <a:endParaRPr lang="fr-FR" sz="1600"/>
        </a:p>
      </dgm:t>
    </dgm:pt>
    <dgm:pt modelId="{CA9C4B9D-300E-42D8-8A68-AB350E354695}" type="sibTrans" cxnId="{17EA7210-9C4A-4871-BFCD-3415C2ECC480}">
      <dgm:prSet/>
      <dgm:spPr/>
      <dgm:t>
        <a:bodyPr/>
        <a:lstStyle/>
        <a:p>
          <a:endParaRPr lang="fr-FR" sz="1600"/>
        </a:p>
      </dgm:t>
    </dgm:pt>
    <dgm:pt modelId="{DDDA04F3-ACDF-496B-9DA2-D3FEA210DF54}">
      <dgm:prSet custT="1"/>
      <dgm:spPr/>
      <dgm:t>
        <a:bodyPr/>
        <a:lstStyle/>
        <a:p>
          <a:pPr>
            <a:buNone/>
          </a:pPr>
          <a:r>
            <a:rPr lang="fr-FR" sz="1400" dirty="0"/>
            <a:t>PMO</a:t>
          </a:r>
        </a:p>
      </dgm:t>
    </dgm:pt>
    <dgm:pt modelId="{E3B7E66D-C9AC-4A67-B182-0107300AB097}" type="parTrans" cxnId="{5D9F3A0B-E571-4A9C-94D3-E25AF57DD9BA}">
      <dgm:prSet/>
      <dgm:spPr/>
      <dgm:t>
        <a:bodyPr/>
        <a:lstStyle/>
        <a:p>
          <a:endParaRPr lang="fr-FR" sz="1600"/>
        </a:p>
      </dgm:t>
    </dgm:pt>
    <dgm:pt modelId="{60EEAC05-8764-49D6-AE5F-30B49D0BD7CA}" type="sibTrans" cxnId="{5D9F3A0B-E571-4A9C-94D3-E25AF57DD9BA}">
      <dgm:prSet/>
      <dgm:spPr/>
      <dgm:t>
        <a:bodyPr/>
        <a:lstStyle/>
        <a:p>
          <a:endParaRPr lang="fr-FR" sz="1600"/>
        </a:p>
      </dgm:t>
    </dgm:pt>
    <dgm:pt modelId="{E272C687-7630-49CF-B800-A04FE206C978}">
      <dgm:prSet custT="1"/>
      <dgm:spPr>
        <a:solidFill>
          <a:srgbClr val="3C4797">
            <a:hueOff val="0"/>
            <a:satOff val="0"/>
            <a:lumOff val="0"/>
            <a:alphaOff val="0"/>
          </a:srgbClr>
        </a:solidFill>
        <a:ln w="19050" cap="flat" cmpd="sng" algn="ctr">
          <a:solidFill>
            <a:srgbClr val="FFFFFF">
              <a:hueOff val="0"/>
              <a:satOff val="0"/>
              <a:lumOff val="0"/>
              <a:alphaOff val="0"/>
            </a:srgbClr>
          </a:solidFill>
          <a:prstDash val="solid"/>
        </a:ln>
        <a:effectLst/>
      </dgm:spPr>
      <dgm:t>
        <a:bodyPr spcFirstLastPara="0" vert="horz" wrap="square" lIns="76200" tIns="76200" rIns="76200" bIns="76200" numCol="1" spcCol="1270" anchor="t" anchorCtr="0"/>
        <a:lstStyle/>
        <a:p>
          <a:r>
            <a:rPr lang="fr-FR" sz="1600" i="1" u="sng" kern="1200" dirty="0"/>
            <a:t>Participants obligatoires</a:t>
          </a:r>
          <a:endParaRPr lang="fr-FR" sz="1600" kern="1200" dirty="0"/>
        </a:p>
      </dgm:t>
    </dgm:pt>
    <dgm:pt modelId="{19996478-B218-44BB-8662-361DE3341638}" type="parTrans" cxnId="{85E1DE8D-C62C-46F7-B5AF-269DE4B6C4EA}">
      <dgm:prSet/>
      <dgm:spPr/>
      <dgm:t>
        <a:bodyPr/>
        <a:lstStyle/>
        <a:p>
          <a:endParaRPr lang="fr-FR" sz="1600"/>
        </a:p>
      </dgm:t>
    </dgm:pt>
    <dgm:pt modelId="{982A4450-B824-4E11-B5AE-21233BC66BCA}" type="sibTrans" cxnId="{85E1DE8D-C62C-46F7-B5AF-269DE4B6C4EA}">
      <dgm:prSet/>
      <dgm:spPr/>
      <dgm:t>
        <a:bodyPr/>
        <a:lstStyle/>
        <a:p>
          <a:endParaRPr lang="fr-FR" sz="1600"/>
        </a:p>
      </dgm:t>
    </dgm:pt>
    <dgm:pt modelId="{AAAB3BD1-B060-40C2-9DA2-0BA866C85508}">
      <dgm:prSet custT="1"/>
      <dgm:spPr>
        <a:solidFill>
          <a:srgbClr val="3C4797">
            <a:hueOff val="0"/>
            <a:satOff val="0"/>
            <a:lumOff val="0"/>
            <a:alphaOff val="0"/>
          </a:srgbClr>
        </a:solidFill>
        <a:ln w="19050" cap="flat" cmpd="sng" algn="ctr">
          <a:solidFill>
            <a:srgbClr val="FFFFFF">
              <a:hueOff val="0"/>
              <a:satOff val="0"/>
              <a:lumOff val="0"/>
              <a:alphaOff val="0"/>
            </a:srgbClr>
          </a:solidFill>
          <a:prstDash val="solid"/>
        </a:ln>
        <a:effectLst/>
      </dgm:spPr>
      <dgm:t>
        <a:bodyPr spcFirstLastPara="0" vert="horz" wrap="square" lIns="76200" tIns="76200" rIns="76200" bIns="76200" numCol="1" spcCol="1270" anchor="t" anchorCtr="0"/>
        <a:lstStyle/>
        <a:p>
          <a:r>
            <a:rPr lang="fr-FR" sz="1600" kern="1200" dirty="0"/>
            <a:t>Chef de projet</a:t>
          </a:r>
        </a:p>
      </dgm:t>
    </dgm:pt>
    <dgm:pt modelId="{364243B7-DC1B-4299-937B-576FD497DB2E}" type="parTrans" cxnId="{2CE05C2D-8195-44BC-9DB9-58E2B61E8809}">
      <dgm:prSet/>
      <dgm:spPr/>
      <dgm:t>
        <a:bodyPr/>
        <a:lstStyle/>
        <a:p>
          <a:endParaRPr lang="fr-FR" sz="1600"/>
        </a:p>
      </dgm:t>
    </dgm:pt>
    <dgm:pt modelId="{635A29E2-0BB2-4E16-A3EB-163D75429524}" type="sibTrans" cxnId="{2CE05C2D-8195-44BC-9DB9-58E2B61E8809}">
      <dgm:prSet/>
      <dgm:spPr/>
      <dgm:t>
        <a:bodyPr/>
        <a:lstStyle/>
        <a:p>
          <a:endParaRPr lang="fr-FR" sz="1600"/>
        </a:p>
      </dgm:t>
    </dgm:pt>
    <dgm:pt modelId="{8D01706E-8F91-4F0A-BC09-E422CC72B67F}">
      <dgm:prSet custT="1"/>
      <dgm:spPr>
        <a:solidFill>
          <a:srgbClr val="3C4797">
            <a:hueOff val="0"/>
            <a:satOff val="0"/>
            <a:lumOff val="0"/>
            <a:alphaOff val="0"/>
          </a:srgbClr>
        </a:solidFill>
        <a:ln w="19050" cap="flat" cmpd="sng" algn="ctr">
          <a:solidFill>
            <a:srgbClr val="FFFFFF">
              <a:hueOff val="0"/>
              <a:satOff val="0"/>
              <a:lumOff val="0"/>
              <a:alphaOff val="0"/>
            </a:srgbClr>
          </a:solidFill>
          <a:prstDash val="solid"/>
        </a:ln>
        <a:effectLst/>
      </dgm:spPr>
      <dgm:t>
        <a:bodyPr spcFirstLastPara="0" vert="horz" wrap="square" lIns="76200" tIns="76200" rIns="76200" bIns="76200" numCol="1" spcCol="1270" anchor="t" anchorCtr="0"/>
        <a:lstStyle/>
        <a:p>
          <a:r>
            <a:rPr lang="fr-FR" sz="1600" i="1" u="sng" kern="1200" dirty="0"/>
            <a:t>Participants </a:t>
          </a:r>
          <a:r>
            <a:rPr lang="fr-FR" sz="1600" i="1" u="sng" kern="1200" dirty="0">
              <a:solidFill>
                <a:srgbClr val="FFFFFF"/>
              </a:solidFill>
              <a:latin typeface="Calibri Light"/>
              <a:ea typeface="+mn-ea"/>
              <a:cs typeface="+mn-cs"/>
            </a:rPr>
            <a:t>facultatifs</a:t>
          </a:r>
          <a:br>
            <a:rPr lang="fr-FR" sz="1600" i="1" u="sng" kern="1200" dirty="0"/>
          </a:br>
          <a:r>
            <a:rPr lang="fr-FR" sz="1200" kern="1200" dirty="0"/>
            <a:t>(à la demande)</a:t>
          </a:r>
        </a:p>
      </dgm:t>
    </dgm:pt>
    <dgm:pt modelId="{D5222EE7-810E-4756-A589-717BD1D65622}" type="parTrans" cxnId="{0CDF67E8-47E3-453C-92E3-BB74C88B22D9}">
      <dgm:prSet/>
      <dgm:spPr/>
      <dgm:t>
        <a:bodyPr/>
        <a:lstStyle/>
        <a:p>
          <a:endParaRPr lang="fr-FR" sz="1600"/>
        </a:p>
      </dgm:t>
    </dgm:pt>
    <dgm:pt modelId="{93626697-1113-40F3-9938-50E4EEB2B054}" type="sibTrans" cxnId="{0CDF67E8-47E3-453C-92E3-BB74C88B22D9}">
      <dgm:prSet/>
      <dgm:spPr/>
      <dgm:t>
        <a:bodyPr/>
        <a:lstStyle/>
        <a:p>
          <a:endParaRPr lang="fr-FR" sz="1600"/>
        </a:p>
      </dgm:t>
    </dgm:pt>
    <dgm:pt modelId="{E0C137E5-E49C-45A6-B0A4-AF512D0A24C7}">
      <dgm:prSet custT="1"/>
      <dgm:spPr>
        <a:solidFill>
          <a:srgbClr val="3C4797">
            <a:hueOff val="0"/>
            <a:satOff val="0"/>
            <a:lumOff val="0"/>
            <a:alphaOff val="0"/>
          </a:srgbClr>
        </a:solidFill>
        <a:ln w="19050" cap="flat" cmpd="sng" algn="ctr">
          <a:solidFill>
            <a:srgbClr val="FFFFFF">
              <a:hueOff val="0"/>
              <a:satOff val="0"/>
              <a:lumOff val="0"/>
              <a:alphaOff val="0"/>
            </a:srgbClr>
          </a:solidFill>
          <a:prstDash val="solid"/>
        </a:ln>
        <a:effectLst/>
      </dgm:spPr>
      <dgm:t>
        <a:bodyPr spcFirstLastPara="0" vert="horz" wrap="square" lIns="76200" tIns="76200" rIns="76200" bIns="76200" numCol="1" spcCol="1270" anchor="t" anchorCtr="0"/>
        <a:lstStyle/>
        <a:p>
          <a:r>
            <a:rPr lang="fr-FR" sz="1600" kern="1200" dirty="0"/>
            <a:t>Directeur…</a:t>
          </a:r>
        </a:p>
      </dgm:t>
    </dgm:pt>
    <dgm:pt modelId="{385EDB1B-2C0A-4C8A-95FA-4DAE5000618D}" type="parTrans" cxnId="{A9A824CF-80C2-43D0-A9C9-FF232A010DBE}">
      <dgm:prSet/>
      <dgm:spPr/>
      <dgm:t>
        <a:bodyPr/>
        <a:lstStyle/>
        <a:p>
          <a:endParaRPr lang="fr-FR" sz="1600"/>
        </a:p>
      </dgm:t>
    </dgm:pt>
    <dgm:pt modelId="{136BE907-B0AB-499A-BB91-95D2C3DFE8C8}" type="sibTrans" cxnId="{A9A824CF-80C2-43D0-A9C9-FF232A010DBE}">
      <dgm:prSet/>
      <dgm:spPr/>
      <dgm:t>
        <a:bodyPr/>
        <a:lstStyle/>
        <a:p>
          <a:endParaRPr lang="fr-FR" sz="1600"/>
        </a:p>
      </dgm:t>
    </dgm:pt>
    <dgm:pt modelId="{A73B7E85-0BD1-426E-9418-B4B6C9C31C77}">
      <dgm:prSet custT="1"/>
      <dgm:spPr>
        <a:solidFill>
          <a:srgbClr val="3C4797">
            <a:hueOff val="0"/>
            <a:satOff val="0"/>
            <a:lumOff val="0"/>
            <a:alphaOff val="0"/>
          </a:srgbClr>
        </a:solidFill>
        <a:ln w="19050" cap="flat" cmpd="sng" algn="ctr">
          <a:solidFill>
            <a:srgbClr val="FFFFFF">
              <a:hueOff val="0"/>
              <a:satOff val="0"/>
              <a:lumOff val="0"/>
              <a:alphaOff val="0"/>
            </a:srgbClr>
          </a:solidFill>
          <a:prstDash val="solid"/>
        </a:ln>
        <a:effectLst/>
      </dgm:spPr>
      <dgm:t>
        <a:bodyPr spcFirstLastPara="0" vert="horz" wrap="square" lIns="76200" tIns="76200" rIns="76200" bIns="76200" numCol="1" spcCol="1270" anchor="t" anchorCtr="0"/>
        <a:lstStyle/>
        <a:p>
          <a:r>
            <a:rPr lang="fr-FR" sz="1600" kern="1200" dirty="0"/>
            <a:t>…</a:t>
          </a:r>
        </a:p>
      </dgm:t>
    </dgm:pt>
    <dgm:pt modelId="{89D9D609-426A-471C-8C73-6CED302ACA3C}" type="parTrans" cxnId="{8A02A1EE-BB6E-4E37-BA44-89CC1AE01D3C}">
      <dgm:prSet/>
      <dgm:spPr/>
      <dgm:t>
        <a:bodyPr/>
        <a:lstStyle/>
        <a:p>
          <a:endParaRPr lang="fr-FR"/>
        </a:p>
      </dgm:t>
    </dgm:pt>
    <dgm:pt modelId="{D3FA538E-B83C-47F6-A4A5-405A9EE54F48}" type="sibTrans" cxnId="{8A02A1EE-BB6E-4E37-BA44-89CC1AE01D3C}">
      <dgm:prSet/>
      <dgm:spPr/>
      <dgm:t>
        <a:bodyPr/>
        <a:lstStyle/>
        <a:p>
          <a:endParaRPr lang="fr-FR"/>
        </a:p>
      </dgm:t>
    </dgm:pt>
    <dgm:pt modelId="{23F3AA3F-EAF5-4D3A-B951-BD94DD9D22BF}" type="pres">
      <dgm:prSet presAssocID="{F4E6B5A0-A267-4AD6-84D7-79BD576004F8}" presName="diagram" presStyleCnt="0">
        <dgm:presLayoutVars>
          <dgm:dir/>
          <dgm:resizeHandles val="exact"/>
        </dgm:presLayoutVars>
      </dgm:prSet>
      <dgm:spPr/>
    </dgm:pt>
    <dgm:pt modelId="{89BE8412-AA19-4557-9F49-05B4635C226B}" type="pres">
      <dgm:prSet presAssocID="{0107E042-3F90-4285-9DA1-7B554867002E}" presName="node" presStyleLbl="node1" presStyleIdx="0" presStyleCnt="5" custScaleY="78810">
        <dgm:presLayoutVars>
          <dgm:bulletEnabled val="1"/>
        </dgm:presLayoutVars>
      </dgm:prSet>
      <dgm:spPr>
        <a:xfrm>
          <a:off x="3990" y="95705"/>
          <a:ext cx="2160305" cy="1296183"/>
        </a:xfrm>
        <a:prstGeom prst="rect">
          <a:avLst/>
        </a:prstGeom>
      </dgm:spPr>
    </dgm:pt>
    <dgm:pt modelId="{9D4709FD-EC98-481D-8A2A-3F4F097FDEA2}" type="pres">
      <dgm:prSet presAssocID="{F190AE81-628F-4CF9-B07E-4C9A649AECBF}" presName="sibTrans" presStyleCnt="0"/>
      <dgm:spPr/>
    </dgm:pt>
    <dgm:pt modelId="{6A9A517D-2613-4902-A449-1C32E23355DA}" type="pres">
      <dgm:prSet presAssocID="{C790B751-1515-4146-887C-6D6C30B0CAAB}" presName="node" presStyleLbl="node1" presStyleIdx="1" presStyleCnt="5" custScaleY="78810">
        <dgm:presLayoutVars>
          <dgm:bulletEnabled val="1"/>
        </dgm:presLayoutVars>
      </dgm:prSet>
      <dgm:spPr>
        <a:xfrm>
          <a:off x="2380325" y="95705"/>
          <a:ext cx="2160305" cy="1296183"/>
        </a:xfrm>
        <a:prstGeom prst="rect">
          <a:avLst/>
        </a:prstGeom>
      </dgm:spPr>
    </dgm:pt>
    <dgm:pt modelId="{B5B12B7D-DE36-453B-8075-9E4C7A69C4CD}" type="pres">
      <dgm:prSet presAssocID="{B1A6E308-2833-4A10-B0BC-0F7CAD48438D}" presName="sibTrans" presStyleCnt="0"/>
      <dgm:spPr/>
    </dgm:pt>
    <dgm:pt modelId="{E4E560C4-AD16-40F1-91EF-75C539E881CF}" type="pres">
      <dgm:prSet presAssocID="{6CDD67D4-F5F9-4E9E-AF72-1934EC3A90D2}" presName="node" presStyleLbl="node1" presStyleIdx="2" presStyleCnt="5" custScaleY="78810">
        <dgm:presLayoutVars>
          <dgm:bulletEnabled val="1"/>
        </dgm:presLayoutVars>
      </dgm:prSet>
      <dgm:spPr/>
    </dgm:pt>
    <dgm:pt modelId="{D431157B-76A4-43AE-AA28-F312CD06FCF8}" type="pres">
      <dgm:prSet presAssocID="{CA9C4B9D-300E-42D8-8A68-AB350E354695}" presName="sibTrans" presStyleCnt="0"/>
      <dgm:spPr/>
    </dgm:pt>
    <dgm:pt modelId="{F2F92481-7083-470D-8EA8-C81DF76F4589}" type="pres">
      <dgm:prSet presAssocID="{E272C687-7630-49CF-B800-A04FE206C978}" presName="node" presStyleLbl="node1" presStyleIdx="3" presStyleCnt="5" custScaleY="78810">
        <dgm:presLayoutVars>
          <dgm:bulletEnabled val="1"/>
        </dgm:presLayoutVars>
      </dgm:prSet>
      <dgm:spPr>
        <a:xfrm>
          <a:off x="7132997" y="95705"/>
          <a:ext cx="2160305" cy="1296183"/>
        </a:xfrm>
        <a:prstGeom prst="rect">
          <a:avLst/>
        </a:prstGeom>
      </dgm:spPr>
    </dgm:pt>
    <dgm:pt modelId="{88C6B0B1-CA41-47BB-81A9-CEE6D3F1B27C}" type="pres">
      <dgm:prSet presAssocID="{982A4450-B824-4E11-B5AE-21233BC66BCA}" presName="sibTrans" presStyleCnt="0"/>
      <dgm:spPr/>
    </dgm:pt>
    <dgm:pt modelId="{E70D258D-48AE-4DB3-B5D6-D1EEA4B27E26}" type="pres">
      <dgm:prSet presAssocID="{8D01706E-8F91-4F0A-BC09-E422CC72B67F}" presName="node" presStyleLbl="node1" presStyleIdx="4" presStyleCnt="5" custScaleY="78810">
        <dgm:presLayoutVars>
          <dgm:bulletEnabled val="1"/>
        </dgm:presLayoutVars>
      </dgm:prSet>
      <dgm:spPr>
        <a:xfrm>
          <a:off x="9509332" y="95705"/>
          <a:ext cx="2160305" cy="1296183"/>
        </a:xfrm>
        <a:prstGeom prst="rect">
          <a:avLst/>
        </a:prstGeom>
      </dgm:spPr>
    </dgm:pt>
  </dgm:ptLst>
  <dgm:cxnLst>
    <dgm:cxn modelId="{5D9F3A0B-E571-4A9C-94D3-E25AF57DD9BA}" srcId="{6CDD67D4-F5F9-4E9E-AF72-1934EC3A90D2}" destId="{DDDA04F3-ACDF-496B-9DA2-D3FEA210DF54}" srcOrd="0" destOrd="0" parTransId="{E3B7E66D-C9AC-4A67-B182-0107300AB097}" sibTransId="{60EEAC05-8764-49D6-AE5F-30B49D0BD7CA}"/>
    <dgm:cxn modelId="{17EA7210-9C4A-4871-BFCD-3415C2ECC480}" srcId="{F4E6B5A0-A267-4AD6-84D7-79BD576004F8}" destId="{6CDD67D4-F5F9-4E9E-AF72-1934EC3A90D2}" srcOrd="2" destOrd="0" parTransId="{32897E09-161B-4347-9D3C-4A4DFBB97C63}" sibTransId="{CA9C4B9D-300E-42D8-8A68-AB350E354695}"/>
    <dgm:cxn modelId="{2AF93F1C-A873-4D62-8178-CB6653E0F6F7}" type="presOf" srcId="{A73B7E85-0BD1-426E-9418-B4B6C9C31C77}" destId="{F2F92481-7083-470D-8EA8-C81DF76F4589}" srcOrd="0" destOrd="2" presId="urn:microsoft.com/office/officeart/2005/8/layout/default"/>
    <dgm:cxn modelId="{7ABE401D-5399-4991-9689-5FB9F4D33AA8}" type="presOf" srcId="{E0C137E5-E49C-45A6-B0A4-AF512D0A24C7}" destId="{E70D258D-48AE-4DB3-B5D6-D1EEA4B27E26}" srcOrd="0" destOrd="1" presId="urn:microsoft.com/office/officeart/2005/8/layout/default"/>
    <dgm:cxn modelId="{A75D1421-8F62-4CB9-8B26-AE4E2F4B262E}" srcId="{C790B751-1515-4146-887C-6D6C30B0CAAB}" destId="{8342A4EC-9673-4CE0-8288-1AE366B2C656}" srcOrd="0" destOrd="0" parTransId="{56C625D9-BB3C-412E-834C-0CFD23773F3B}" sibTransId="{E9AB7159-C1DB-49B9-B989-2DF2B22F1A48}"/>
    <dgm:cxn modelId="{2CE05C2D-8195-44BC-9DB9-58E2B61E8809}" srcId="{E272C687-7630-49CF-B800-A04FE206C978}" destId="{AAAB3BD1-B060-40C2-9DA2-0BA866C85508}" srcOrd="0" destOrd="0" parTransId="{364243B7-DC1B-4299-937B-576FD497DB2E}" sibTransId="{635A29E2-0BB2-4E16-A3EB-163D75429524}"/>
    <dgm:cxn modelId="{5671B83F-4ECF-442B-8D46-75B4790C9217}" type="presOf" srcId="{8D01706E-8F91-4F0A-BC09-E422CC72B67F}" destId="{E70D258D-48AE-4DB3-B5D6-D1EEA4B27E26}" srcOrd="0" destOrd="0" presId="urn:microsoft.com/office/officeart/2005/8/layout/default"/>
    <dgm:cxn modelId="{512B7A5C-4C70-4798-8A5A-F706FBD60826}" type="presOf" srcId="{BCEECA85-0E4D-45E3-AD94-2D68474E2E82}" destId="{89BE8412-AA19-4557-9F49-05B4635C226B}" srcOrd="0" destOrd="1" presId="urn:microsoft.com/office/officeart/2005/8/layout/default"/>
    <dgm:cxn modelId="{2157274F-F02D-49D5-BC19-E779D908AF00}" type="presOf" srcId="{DDDA04F3-ACDF-496B-9DA2-D3FEA210DF54}" destId="{E4E560C4-AD16-40F1-91EF-75C539E881CF}" srcOrd="0" destOrd="1" presId="urn:microsoft.com/office/officeart/2005/8/layout/default"/>
    <dgm:cxn modelId="{32769579-4229-4821-AFCD-51F58583B013}" type="presOf" srcId="{F4E6B5A0-A267-4AD6-84D7-79BD576004F8}" destId="{23F3AA3F-EAF5-4D3A-B951-BD94DD9D22BF}" srcOrd="0" destOrd="0" presId="urn:microsoft.com/office/officeart/2005/8/layout/default"/>
    <dgm:cxn modelId="{B3E28C7F-45F8-4720-9FF5-AEE744A5114E}" type="presOf" srcId="{E272C687-7630-49CF-B800-A04FE206C978}" destId="{F2F92481-7083-470D-8EA8-C81DF76F4589}" srcOrd="0" destOrd="0" presId="urn:microsoft.com/office/officeart/2005/8/layout/default"/>
    <dgm:cxn modelId="{85E1DE8D-C62C-46F7-B5AF-269DE4B6C4EA}" srcId="{F4E6B5A0-A267-4AD6-84D7-79BD576004F8}" destId="{E272C687-7630-49CF-B800-A04FE206C978}" srcOrd="3" destOrd="0" parTransId="{19996478-B218-44BB-8662-361DE3341638}" sibTransId="{982A4450-B824-4E11-B5AE-21233BC66BCA}"/>
    <dgm:cxn modelId="{AC73DAA0-1AFB-4219-9E45-477D1BA90E70}" type="presOf" srcId="{6CDD67D4-F5F9-4E9E-AF72-1934EC3A90D2}" destId="{E4E560C4-AD16-40F1-91EF-75C539E881CF}" srcOrd="0" destOrd="0" presId="urn:microsoft.com/office/officeart/2005/8/layout/default"/>
    <dgm:cxn modelId="{3895E6A1-36AD-4DE6-8476-8E80856CB71A}" srcId="{F4E6B5A0-A267-4AD6-84D7-79BD576004F8}" destId="{0107E042-3F90-4285-9DA1-7B554867002E}" srcOrd="0" destOrd="0" parTransId="{0CEC9EA8-B860-4D8E-B0C3-AE220AF9C7C2}" sibTransId="{F190AE81-628F-4CF9-B07E-4C9A649AECBF}"/>
    <dgm:cxn modelId="{4C3171A5-AD72-4F80-A581-770F5550CF96}" srcId="{F4E6B5A0-A267-4AD6-84D7-79BD576004F8}" destId="{C790B751-1515-4146-887C-6D6C30B0CAAB}" srcOrd="1" destOrd="0" parTransId="{71CE067F-68F3-4922-A3B6-982E81106D2F}" sibTransId="{B1A6E308-2833-4A10-B0BC-0F7CAD48438D}"/>
    <dgm:cxn modelId="{532E29A9-EC5D-49E3-B2F3-F544F672060F}" type="presOf" srcId="{AAAB3BD1-B060-40C2-9DA2-0BA866C85508}" destId="{F2F92481-7083-470D-8EA8-C81DF76F4589}" srcOrd="0" destOrd="1" presId="urn:microsoft.com/office/officeart/2005/8/layout/default"/>
    <dgm:cxn modelId="{C4C30AAE-E5E0-422D-8D8C-603E2FF2F845}" type="presOf" srcId="{8342A4EC-9673-4CE0-8288-1AE366B2C656}" destId="{6A9A517D-2613-4902-A449-1C32E23355DA}" srcOrd="0" destOrd="1" presId="urn:microsoft.com/office/officeart/2005/8/layout/default"/>
    <dgm:cxn modelId="{B2E4C3BD-1413-41E8-AF71-B65CC5997B65}" srcId="{0107E042-3F90-4285-9DA1-7B554867002E}" destId="{BCEECA85-0E4D-45E3-AD94-2D68474E2E82}" srcOrd="0" destOrd="0" parTransId="{C8B024EE-8764-47C4-8C3E-119730658CF7}" sibTransId="{A9FC05D6-3409-4AA4-8ADB-5C40B823CEEE}"/>
    <dgm:cxn modelId="{A9A824CF-80C2-43D0-A9C9-FF232A010DBE}" srcId="{8D01706E-8F91-4F0A-BC09-E422CC72B67F}" destId="{E0C137E5-E49C-45A6-B0A4-AF512D0A24C7}" srcOrd="0" destOrd="0" parTransId="{385EDB1B-2C0A-4C8A-95FA-4DAE5000618D}" sibTransId="{136BE907-B0AB-499A-BB91-95D2C3DFE8C8}"/>
    <dgm:cxn modelId="{0CDF67E8-47E3-453C-92E3-BB74C88B22D9}" srcId="{F4E6B5A0-A267-4AD6-84D7-79BD576004F8}" destId="{8D01706E-8F91-4F0A-BC09-E422CC72B67F}" srcOrd="4" destOrd="0" parTransId="{D5222EE7-810E-4756-A589-717BD1D65622}" sibTransId="{93626697-1113-40F3-9938-50E4EEB2B054}"/>
    <dgm:cxn modelId="{40C5D8EC-E996-4F4D-BD25-075AE62E10EB}" type="presOf" srcId="{0107E042-3F90-4285-9DA1-7B554867002E}" destId="{89BE8412-AA19-4557-9F49-05B4635C226B}" srcOrd="0" destOrd="0" presId="urn:microsoft.com/office/officeart/2005/8/layout/default"/>
    <dgm:cxn modelId="{F52EFCED-2B7C-4181-8A37-276280C47B4D}" type="presOf" srcId="{C790B751-1515-4146-887C-6D6C30B0CAAB}" destId="{6A9A517D-2613-4902-A449-1C32E23355DA}" srcOrd="0" destOrd="0" presId="urn:microsoft.com/office/officeart/2005/8/layout/default"/>
    <dgm:cxn modelId="{8A02A1EE-BB6E-4E37-BA44-89CC1AE01D3C}" srcId="{E272C687-7630-49CF-B800-A04FE206C978}" destId="{A73B7E85-0BD1-426E-9418-B4B6C9C31C77}" srcOrd="1" destOrd="0" parTransId="{89D9D609-426A-471C-8C73-6CED302ACA3C}" sibTransId="{D3FA538E-B83C-47F6-A4A5-405A9EE54F48}"/>
    <dgm:cxn modelId="{DFE379CA-5376-4BCD-8F3C-D257225558B7}" type="presParOf" srcId="{23F3AA3F-EAF5-4D3A-B951-BD94DD9D22BF}" destId="{89BE8412-AA19-4557-9F49-05B4635C226B}" srcOrd="0" destOrd="0" presId="urn:microsoft.com/office/officeart/2005/8/layout/default"/>
    <dgm:cxn modelId="{9E52962A-DB76-4A26-97EA-C42AEA7691CE}" type="presParOf" srcId="{23F3AA3F-EAF5-4D3A-B951-BD94DD9D22BF}" destId="{9D4709FD-EC98-481D-8A2A-3F4F097FDEA2}" srcOrd="1" destOrd="0" presId="urn:microsoft.com/office/officeart/2005/8/layout/default"/>
    <dgm:cxn modelId="{CCB332E8-2A69-41C8-9D9F-ABB6F496BA36}" type="presParOf" srcId="{23F3AA3F-EAF5-4D3A-B951-BD94DD9D22BF}" destId="{6A9A517D-2613-4902-A449-1C32E23355DA}" srcOrd="2" destOrd="0" presId="urn:microsoft.com/office/officeart/2005/8/layout/default"/>
    <dgm:cxn modelId="{324F9971-0877-4046-B2FA-85726B5E24FC}" type="presParOf" srcId="{23F3AA3F-EAF5-4D3A-B951-BD94DD9D22BF}" destId="{B5B12B7D-DE36-453B-8075-9E4C7A69C4CD}" srcOrd="3" destOrd="0" presId="urn:microsoft.com/office/officeart/2005/8/layout/default"/>
    <dgm:cxn modelId="{A2204FEB-A6F2-423C-B1DE-2BE13814441A}" type="presParOf" srcId="{23F3AA3F-EAF5-4D3A-B951-BD94DD9D22BF}" destId="{E4E560C4-AD16-40F1-91EF-75C539E881CF}" srcOrd="4" destOrd="0" presId="urn:microsoft.com/office/officeart/2005/8/layout/default"/>
    <dgm:cxn modelId="{12AAC1A9-3546-462A-8800-D2C5CE7F39A2}" type="presParOf" srcId="{23F3AA3F-EAF5-4D3A-B951-BD94DD9D22BF}" destId="{D431157B-76A4-43AE-AA28-F312CD06FCF8}" srcOrd="5" destOrd="0" presId="urn:microsoft.com/office/officeart/2005/8/layout/default"/>
    <dgm:cxn modelId="{14EE2F29-0F25-4CF3-BCFF-3DC3A73A3ACD}" type="presParOf" srcId="{23F3AA3F-EAF5-4D3A-B951-BD94DD9D22BF}" destId="{F2F92481-7083-470D-8EA8-C81DF76F4589}" srcOrd="6" destOrd="0" presId="urn:microsoft.com/office/officeart/2005/8/layout/default"/>
    <dgm:cxn modelId="{EFD2E65C-D131-4FD6-8642-E8B524B8F9C9}" type="presParOf" srcId="{23F3AA3F-EAF5-4D3A-B951-BD94DD9D22BF}" destId="{88C6B0B1-CA41-47BB-81A9-CEE6D3F1B27C}" srcOrd="7" destOrd="0" presId="urn:microsoft.com/office/officeart/2005/8/layout/default"/>
    <dgm:cxn modelId="{E36AF291-1CA7-4919-83FD-F077ECD19E79}" type="presParOf" srcId="{23F3AA3F-EAF5-4D3A-B951-BD94DD9D22BF}" destId="{E70D258D-48AE-4DB3-B5D6-D1EEA4B27E26}" srcOrd="8" destOrd="0" presId="urn:microsoft.com/office/officeart/2005/8/layout/default"/>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565A223-84FC-4F99-B353-1E765B1D6ECA}">
      <dsp:nvSpPr>
        <dsp:cNvPr id="0" name=""/>
        <dsp:cNvSpPr/>
      </dsp:nvSpPr>
      <dsp:spPr>
        <a:xfrm>
          <a:off x="4059" y="0"/>
          <a:ext cx="8306147" cy="588418"/>
        </a:xfrm>
        <a:prstGeom prst="chevron">
          <a:avLst/>
        </a:prstGeom>
        <a:solidFill>
          <a:schemeClr val="accent4">
            <a:hueOff val="0"/>
            <a:satOff val="0"/>
            <a:lumOff val="0"/>
            <a:alphaOff val="0"/>
          </a:schemeClr>
        </a:solidFill>
        <a:ln w="1905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92024" tIns="64008" rIns="64008" bIns="64008" numCol="1" spcCol="1270" anchor="ctr" anchorCtr="0">
          <a:noAutofit/>
        </a:bodyPr>
        <a:lstStyle/>
        <a:p>
          <a:pPr marL="0" lvl="0" indent="0" algn="ctr" defTabSz="2133600">
            <a:lnSpc>
              <a:spcPct val="90000"/>
            </a:lnSpc>
            <a:spcBef>
              <a:spcPct val="0"/>
            </a:spcBef>
            <a:spcAft>
              <a:spcPct val="35000"/>
            </a:spcAft>
            <a:buNone/>
          </a:pPr>
          <a:r>
            <a:rPr lang="fr-FR" sz="4800" kern="1200" dirty="0"/>
            <a:t>Communiquer</a:t>
          </a:r>
        </a:p>
      </dsp:txBody>
      <dsp:txXfrm>
        <a:off x="298268" y="0"/>
        <a:ext cx="7717729" cy="58841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565A223-84FC-4F99-B353-1E765B1D6ECA}">
      <dsp:nvSpPr>
        <dsp:cNvPr id="0" name=""/>
        <dsp:cNvSpPr/>
      </dsp:nvSpPr>
      <dsp:spPr>
        <a:xfrm>
          <a:off x="0" y="0"/>
          <a:ext cx="8289231" cy="452839"/>
        </a:xfrm>
        <a:prstGeom prst="chevron">
          <a:avLst/>
        </a:prstGeom>
        <a:solidFill>
          <a:schemeClr val="accent5">
            <a:hueOff val="0"/>
            <a:satOff val="0"/>
            <a:lumOff val="0"/>
            <a:alphaOff val="0"/>
          </a:schemeClr>
        </a:solidFill>
        <a:ln w="1905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8014" tIns="36005" rIns="36005" bIns="36005" numCol="1" spcCol="1270" anchor="ctr" anchorCtr="0">
          <a:noAutofit/>
        </a:bodyPr>
        <a:lstStyle/>
        <a:p>
          <a:pPr marL="0" lvl="0" indent="0" algn="ctr" defTabSz="1200150">
            <a:lnSpc>
              <a:spcPct val="90000"/>
            </a:lnSpc>
            <a:spcBef>
              <a:spcPct val="0"/>
            </a:spcBef>
            <a:spcAft>
              <a:spcPct val="35000"/>
            </a:spcAft>
            <a:buNone/>
          </a:pPr>
          <a:r>
            <a:rPr lang="fr-FR" sz="2700" kern="1200" dirty="0"/>
            <a:t>Contrôler &amp; Améliorer</a:t>
          </a:r>
        </a:p>
      </dsp:txBody>
      <dsp:txXfrm>
        <a:off x="226420" y="0"/>
        <a:ext cx="7836392" cy="452839"/>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DF5BD1B-7814-4793-BC80-AE19644B1ED1}">
      <dsp:nvSpPr>
        <dsp:cNvPr id="0" name=""/>
        <dsp:cNvSpPr/>
      </dsp:nvSpPr>
      <dsp:spPr>
        <a:xfrm>
          <a:off x="125506" y="1599"/>
          <a:ext cx="2093254" cy="837301"/>
        </a:xfrm>
        <a:prstGeom prst="chevron">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9525" rIns="0" bIns="9525" numCol="1" spcCol="1270" anchor="ctr" anchorCtr="0">
          <a:noAutofit/>
        </a:bodyPr>
        <a:lstStyle/>
        <a:p>
          <a:pPr marL="0" lvl="0" indent="0" algn="ctr" defTabSz="666750">
            <a:lnSpc>
              <a:spcPct val="90000"/>
            </a:lnSpc>
            <a:spcBef>
              <a:spcPct val="0"/>
            </a:spcBef>
            <a:spcAft>
              <a:spcPct val="35000"/>
            </a:spcAft>
            <a:buNone/>
          </a:pPr>
          <a:r>
            <a:rPr lang="fr-FR" sz="1500" kern="1200" dirty="0"/>
            <a:t>Définir le processus</a:t>
          </a:r>
        </a:p>
      </dsp:txBody>
      <dsp:txXfrm>
        <a:off x="544157" y="1599"/>
        <a:ext cx="1255953" cy="837301"/>
      </dsp:txXfrm>
    </dsp:sp>
    <dsp:sp modelId="{C854DAB3-BE27-4295-8099-AA43EA86DFEC}">
      <dsp:nvSpPr>
        <dsp:cNvPr id="0" name=""/>
        <dsp:cNvSpPr/>
      </dsp:nvSpPr>
      <dsp:spPr>
        <a:xfrm>
          <a:off x="1946638" y="72770"/>
          <a:ext cx="1737401" cy="694960"/>
        </a:xfrm>
        <a:prstGeom prst="chevron">
          <a:avLst/>
        </a:prstGeom>
        <a:solidFill>
          <a:schemeClr val="accent1">
            <a:alpha val="90000"/>
            <a:tint val="40000"/>
            <a:hueOff val="0"/>
            <a:satOff val="0"/>
            <a:lumOff val="0"/>
            <a:alphaOff val="0"/>
          </a:schemeClr>
        </a:solidFill>
        <a:ln w="1905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7780" tIns="8890" rIns="0" bIns="8890" numCol="1" spcCol="1270" anchor="ctr" anchorCtr="0">
          <a:noAutofit/>
        </a:bodyPr>
        <a:lstStyle/>
        <a:p>
          <a:pPr marL="0" lvl="0" indent="0" algn="ctr" defTabSz="622300">
            <a:lnSpc>
              <a:spcPct val="90000"/>
            </a:lnSpc>
            <a:spcBef>
              <a:spcPct val="0"/>
            </a:spcBef>
            <a:spcAft>
              <a:spcPct val="35000"/>
            </a:spcAft>
            <a:buNone/>
          </a:pPr>
          <a:r>
            <a:rPr lang="fr-FR" sz="1400" kern="1200" dirty="0"/>
            <a:t>Identifier les décisionnaires</a:t>
          </a:r>
        </a:p>
      </dsp:txBody>
      <dsp:txXfrm>
        <a:off x="2294118" y="72770"/>
        <a:ext cx="1042441" cy="694960"/>
      </dsp:txXfrm>
    </dsp:sp>
    <dsp:sp modelId="{8A94C0AC-6E03-43D1-AEEB-8213CCA53E27}">
      <dsp:nvSpPr>
        <dsp:cNvPr id="0" name=""/>
        <dsp:cNvSpPr/>
      </dsp:nvSpPr>
      <dsp:spPr>
        <a:xfrm>
          <a:off x="3440803" y="72770"/>
          <a:ext cx="1737401" cy="694960"/>
        </a:xfrm>
        <a:prstGeom prst="chevron">
          <a:avLst/>
        </a:prstGeom>
        <a:solidFill>
          <a:schemeClr val="accent1">
            <a:alpha val="90000"/>
            <a:tint val="40000"/>
            <a:hueOff val="0"/>
            <a:satOff val="0"/>
            <a:lumOff val="0"/>
            <a:alphaOff val="0"/>
          </a:schemeClr>
        </a:solidFill>
        <a:ln w="1905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7780" tIns="8890" rIns="0" bIns="8890" numCol="1" spcCol="1270" anchor="ctr" anchorCtr="0">
          <a:noAutofit/>
        </a:bodyPr>
        <a:lstStyle/>
        <a:p>
          <a:pPr marL="0" lvl="0" indent="0" algn="ctr" defTabSz="622300">
            <a:lnSpc>
              <a:spcPct val="90000"/>
            </a:lnSpc>
            <a:spcBef>
              <a:spcPct val="0"/>
            </a:spcBef>
            <a:spcAft>
              <a:spcPct val="35000"/>
            </a:spcAft>
            <a:buNone/>
          </a:pPr>
          <a:r>
            <a:rPr lang="fr-FR" sz="1400" kern="1200" dirty="0"/>
            <a:t>Identifier les acteurs</a:t>
          </a:r>
        </a:p>
      </dsp:txBody>
      <dsp:txXfrm>
        <a:off x="3788283" y="72770"/>
        <a:ext cx="1042441" cy="694960"/>
      </dsp:txXfrm>
    </dsp:sp>
    <dsp:sp modelId="{D2DE6B62-C014-4721-A982-0988F08C1E5E}">
      <dsp:nvSpPr>
        <dsp:cNvPr id="0" name=""/>
        <dsp:cNvSpPr/>
      </dsp:nvSpPr>
      <dsp:spPr>
        <a:xfrm>
          <a:off x="4934969" y="72770"/>
          <a:ext cx="1737401" cy="694960"/>
        </a:xfrm>
        <a:prstGeom prst="chevron">
          <a:avLst/>
        </a:prstGeom>
        <a:solidFill>
          <a:schemeClr val="accent1">
            <a:alpha val="90000"/>
            <a:tint val="40000"/>
            <a:hueOff val="0"/>
            <a:satOff val="0"/>
            <a:lumOff val="0"/>
            <a:alphaOff val="0"/>
          </a:schemeClr>
        </a:solidFill>
        <a:ln w="1905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7780" tIns="8890" rIns="0" bIns="8890" numCol="1" spcCol="1270" anchor="ctr" anchorCtr="0">
          <a:noAutofit/>
        </a:bodyPr>
        <a:lstStyle/>
        <a:p>
          <a:pPr marL="0" lvl="0" indent="0" algn="ctr" defTabSz="622300">
            <a:lnSpc>
              <a:spcPct val="90000"/>
            </a:lnSpc>
            <a:spcBef>
              <a:spcPct val="0"/>
            </a:spcBef>
            <a:spcAft>
              <a:spcPct val="35000"/>
            </a:spcAft>
            <a:buNone/>
          </a:pPr>
          <a:r>
            <a:rPr lang="fr-FR" sz="1400" kern="1200" dirty="0"/>
            <a:t>Choisir les outils</a:t>
          </a:r>
        </a:p>
      </dsp:txBody>
      <dsp:txXfrm>
        <a:off x="5282449" y="72770"/>
        <a:ext cx="1042441" cy="694960"/>
      </dsp:txXfrm>
    </dsp:sp>
    <dsp:sp modelId="{C4854C76-62EC-4F15-B175-14A85BA0B5EB}">
      <dsp:nvSpPr>
        <dsp:cNvPr id="0" name=""/>
        <dsp:cNvSpPr/>
      </dsp:nvSpPr>
      <dsp:spPr>
        <a:xfrm>
          <a:off x="6429134" y="72770"/>
          <a:ext cx="1737401" cy="694960"/>
        </a:xfrm>
        <a:prstGeom prst="chevron">
          <a:avLst/>
        </a:prstGeom>
        <a:solidFill>
          <a:schemeClr val="accent1">
            <a:alpha val="90000"/>
            <a:tint val="40000"/>
            <a:hueOff val="0"/>
            <a:satOff val="0"/>
            <a:lumOff val="0"/>
            <a:alphaOff val="0"/>
          </a:schemeClr>
        </a:solidFill>
        <a:ln w="1905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7780" tIns="8890" rIns="0" bIns="8890" numCol="1" spcCol="1270" anchor="ctr" anchorCtr="0">
          <a:noAutofit/>
        </a:bodyPr>
        <a:lstStyle/>
        <a:p>
          <a:pPr marL="0" lvl="0" indent="0" algn="ctr" defTabSz="622300">
            <a:lnSpc>
              <a:spcPct val="90000"/>
            </a:lnSpc>
            <a:spcBef>
              <a:spcPct val="0"/>
            </a:spcBef>
            <a:spcAft>
              <a:spcPct val="35000"/>
            </a:spcAft>
            <a:buNone/>
          </a:pPr>
          <a:r>
            <a:rPr lang="fr-FR" sz="1400" kern="1200" dirty="0"/>
            <a:t>Valider le timing</a:t>
          </a:r>
        </a:p>
      </dsp:txBody>
      <dsp:txXfrm>
        <a:off x="6776614" y="72770"/>
        <a:ext cx="1042441" cy="694960"/>
      </dsp:txXfrm>
    </dsp:sp>
    <dsp:sp modelId="{EEC11E76-40F2-4760-B81A-E999AD57BE72}">
      <dsp:nvSpPr>
        <dsp:cNvPr id="0" name=""/>
        <dsp:cNvSpPr/>
      </dsp:nvSpPr>
      <dsp:spPr>
        <a:xfrm>
          <a:off x="125506" y="956124"/>
          <a:ext cx="2093254" cy="837301"/>
        </a:xfrm>
        <a:prstGeom prst="chevron">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9525" rIns="0" bIns="9525" numCol="1" spcCol="1270" anchor="ctr" anchorCtr="0">
          <a:noAutofit/>
        </a:bodyPr>
        <a:lstStyle/>
        <a:p>
          <a:pPr marL="0" lvl="0" indent="0" algn="ctr" defTabSz="666750">
            <a:lnSpc>
              <a:spcPct val="90000"/>
            </a:lnSpc>
            <a:spcBef>
              <a:spcPct val="0"/>
            </a:spcBef>
            <a:spcAft>
              <a:spcPct val="35000"/>
            </a:spcAft>
            <a:buNone/>
          </a:pPr>
          <a:r>
            <a:rPr lang="fr-FR" sz="1500" kern="1200" dirty="0"/>
            <a:t>Réaliser la fiche d'expression de besoin</a:t>
          </a:r>
        </a:p>
      </dsp:txBody>
      <dsp:txXfrm>
        <a:off x="544157" y="956124"/>
        <a:ext cx="1255953" cy="837301"/>
      </dsp:txXfrm>
    </dsp:sp>
    <dsp:sp modelId="{5EEFB643-0A56-4CD5-9BAD-08AF2DECFB97}">
      <dsp:nvSpPr>
        <dsp:cNvPr id="0" name=""/>
        <dsp:cNvSpPr/>
      </dsp:nvSpPr>
      <dsp:spPr>
        <a:xfrm>
          <a:off x="1946638" y="1027294"/>
          <a:ext cx="1737401" cy="694960"/>
        </a:xfrm>
        <a:prstGeom prst="chevron">
          <a:avLst/>
        </a:prstGeom>
        <a:solidFill>
          <a:schemeClr val="accent1">
            <a:alpha val="90000"/>
            <a:tint val="40000"/>
            <a:hueOff val="0"/>
            <a:satOff val="0"/>
            <a:lumOff val="0"/>
            <a:alphaOff val="0"/>
          </a:schemeClr>
        </a:solidFill>
        <a:ln w="1905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7780" tIns="8890" rIns="0" bIns="8890" numCol="1" spcCol="1270" anchor="ctr" anchorCtr="0">
          <a:noAutofit/>
        </a:bodyPr>
        <a:lstStyle/>
        <a:p>
          <a:pPr marL="0" lvl="0" indent="0" algn="ctr" defTabSz="622300">
            <a:lnSpc>
              <a:spcPct val="90000"/>
            </a:lnSpc>
            <a:spcBef>
              <a:spcPct val="0"/>
            </a:spcBef>
            <a:spcAft>
              <a:spcPct val="35000"/>
            </a:spcAft>
            <a:buNone/>
          </a:pPr>
          <a:r>
            <a:rPr lang="fr-FR" sz="1400" kern="1200" dirty="0"/>
            <a:t>Sélectionner les axes de choix</a:t>
          </a:r>
        </a:p>
      </dsp:txBody>
      <dsp:txXfrm>
        <a:off x="2294118" y="1027294"/>
        <a:ext cx="1042441" cy="694960"/>
      </dsp:txXfrm>
    </dsp:sp>
    <dsp:sp modelId="{331DC208-6466-46F9-8002-67DB24A85DA0}">
      <dsp:nvSpPr>
        <dsp:cNvPr id="0" name=""/>
        <dsp:cNvSpPr/>
      </dsp:nvSpPr>
      <dsp:spPr>
        <a:xfrm>
          <a:off x="3440803" y="1027294"/>
          <a:ext cx="1737401" cy="694960"/>
        </a:xfrm>
        <a:prstGeom prst="chevron">
          <a:avLst/>
        </a:prstGeom>
        <a:solidFill>
          <a:schemeClr val="accent1">
            <a:alpha val="90000"/>
            <a:tint val="40000"/>
            <a:hueOff val="0"/>
            <a:satOff val="0"/>
            <a:lumOff val="0"/>
            <a:alphaOff val="0"/>
          </a:schemeClr>
        </a:solidFill>
        <a:ln w="1905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7780" tIns="8890" rIns="0" bIns="8890" numCol="1" spcCol="1270" anchor="ctr" anchorCtr="0">
          <a:noAutofit/>
        </a:bodyPr>
        <a:lstStyle/>
        <a:p>
          <a:pPr marL="0" lvl="0" indent="0" algn="ctr" defTabSz="622300">
            <a:lnSpc>
              <a:spcPct val="90000"/>
            </a:lnSpc>
            <a:spcBef>
              <a:spcPct val="0"/>
            </a:spcBef>
            <a:spcAft>
              <a:spcPct val="35000"/>
            </a:spcAft>
            <a:buNone/>
          </a:pPr>
          <a:r>
            <a:rPr lang="fr-FR" sz="1400" kern="1200" dirty="0"/>
            <a:t>Préciser les critères sur chaque axe</a:t>
          </a:r>
        </a:p>
      </dsp:txBody>
      <dsp:txXfrm>
        <a:off x="3788283" y="1027294"/>
        <a:ext cx="1042441" cy="694960"/>
      </dsp:txXfrm>
    </dsp:sp>
    <dsp:sp modelId="{4A846A9A-B982-459B-8334-0E9622C3E1B1}">
      <dsp:nvSpPr>
        <dsp:cNvPr id="0" name=""/>
        <dsp:cNvSpPr/>
      </dsp:nvSpPr>
      <dsp:spPr>
        <a:xfrm>
          <a:off x="125506" y="1910648"/>
          <a:ext cx="2093254" cy="837301"/>
        </a:xfrm>
        <a:prstGeom prst="chevron">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9050" tIns="9525" rIns="0" bIns="9525" numCol="1" spcCol="1270" anchor="ctr" anchorCtr="0">
          <a:noAutofit/>
        </a:bodyPr>
        <a:lstStyle/>
        <a:p>
          <a:pPr marL="0" lvl="0" indent="0" algn="ctr" defTabSz="666750">
            <a:lnSpc>
              <a:spcPct val="90000"/>
            </a:lnSpc>
            <a:spcBef>
              <a:spcPct val="0"/>
            </a:spcBef>
            <a:spcAft>
              <a:spcPct val="35000"/>
            </a:spcAft>
            <a:buNone/>
          </a:pPr>
          <a:r>
            <a:rPr lang="fr-FR" sz="1500" kern="1200" dirty="0"/>
            <a:t>Mettre en place la comitologie</a:t>
          </a:r>
        </a:p>
      </dsp:txBody>
      <dsp:txXfrm>
        <a:off x="544157" y="1910648"/>
        <a:ext cx="1255953" cy="837301"/>
      </dsp:txXfrm>
    </dsp:sp>
    <dsp:sp modelId="{78607659-FC4D-440C-9DFF-11A65C5CE6D3}">
      <dsp:nvSpPr>
        <dsp:cNvPr id="0" name=""/>
        <dsp:cNvSpPr/>
      </dsp:nvSpPr>
      <dsp:spPr>
        <a:xfrm>
          <a:off x="1946638" y="1981818"/>
          <a:ext cx="1737401" cy="694960"/>
        </a:xfrm>
        <a:prstGeom prst="chevron">
          <a:avLst/>
        </a:prstGeom>
        <a:solidFill>
          <a:schemeClr val="accent1">
            <a:alpha val="90000"/>
            <a:tint val="40000"/>
            <a:hueOff val="0"/>
            <a:satOff val="0"/>
            <a:lumOff val="0"/>
            <a:alphaOff val="0"/>
          </a:schemeClr>
        </a:solidFill>
        <a:ln w="1905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7780" tIns="8890" rIns="0" bIns="8890" numCol="1" spcCol="1270" anchor="ctr" anchorCtr="0">
          <a:noAutofit/>
        </a:bodyPr>
        <a:lstStyle/>
        <a:p>
          <a:pPr marL="0" lvl="0" indent="0" algn="ctr" defTabSz="622300">
            <a:lnSpc>
              <a:spcPct val="90000"/>
            </a:lnSpc>
            <a:spcBef>
              <a:spcPct val="0"/>
            </a:spcBef>
            <a:spcAft>
              <a:spcPct val="35000"/>
            </a:spcAft>
            <a:buNone/>
          </a:pPr>
          <a:r>
            <a:rPr lang="fr-FR" sz="1400" kern="1200" dirty="0"/>
            <a:t>Préparer le comité</a:t>
          </a:r>
        </a:p>
      </dsp:txBody>
      <dsp:txXfrm>
        <a:off x="2294118" y="1981818"/>
        <a:ext cx="1042441" cy="694960"/>
      </dsp:txXfrm>
    </dsp:sp>
    <dsp:sp modelId="{AAD39C3B-5AEB-4D74-A69E-FEEEAF89AD3C}">
      <dsp:nvSpPr>
        <dsp:cNvPr id="0" name=""/>
        <dsp:cNvSpPr/>
      </dsp:nvSpPr>
      <dsp:spPr>
        <a:xfrm>
          <a:off x="3440803" y="1981818"/>
          <a:ext cx="1737401" cy="694960"/>
        </a:xfrm>
        <a:prstGeom prst="chevron">
          <a:avLst/>
        </a:prstGeom>
        <a:solidFill>
          <a:schemeClr val="accent1">
            <a:alpha val="90000"/>
            <a:tint val="40000"/>
            <a:hueOff val="0"/>
            <a:satOff val="0"/>
            <a:lumOff val="0"/>
            <a:alphaOff val="0"/>
          </a:schemeClr>
        </a:solidFill>
        <a:ln w="1905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7780" tIns="8890" rIns="0" bIns="8890" numCol="1" spcCol="1270" anchor="ctr" anchorCtr="0">
          <a:noAutofit/>
        </a:bodyPr>
        <a:lstStyle/>
        <a:p>
          <a:pPr marL="0" lvl="0" indent="0" algn="ctr" defTabSz="622300">
            <a:lnSpc>
              <a:spcPct val="90000"/>
            </a:lnSpc>
            <a:spcBef>
              <a:spcPct val="0"/>
            </a:spcBef>
            <a:spcAft>
              <a:spcPct val="35000"/>
            </a:spcAft>
            <a:buNone/>
          </a:pPr>
          <a:r>
            <a:rPr lang="fr-FR" sz="1400" kern="1200" dirty="0"/>
            <a:t>Proposer</a:t>
          </a:r>
        </a:p>
      </dsp:txBody>
      <dsp:txXfrm>
        <a:off x="3788283" y="1981818"/>
        <a:ext cx="1042441" cy="694960"/>
      </dsp:txXfrm>
    </dsp:sp>
    <dsp:sp modelId="{E2C83AD3-5B5B-47E2-990C-43D3D571CC21}">
      <dsp:nvSpPr>
        <dsp:cNvPr id="0" name=""/>
        <dsp:cNvSpPr/>
      </dsp:nvSpPr>
      <dsp:spPr>
        <a:xfrm>
          <a:off x="4934969" y="1981818"/>
          <a:ext cx="1737401" cy="694960"/>
        </a:xfrm>
        <a:prstGeom prst="chevron">
          <a:avLst/>
        </a:prstGeom>
        <a:solidFill>
          <a:schemeClr val="accent1">
            <a:alpha val="90000"/>
            <a:tint val="40000"/>
            <a:hueOff val="0"/>
            <a:satOff val="0"/>
            <a:lumOff val="0"/>
            <a:alphaOff val="0"/>
          </a:schemeClr>
        </a:solidFill>
        <a:ln w="19050" cap="flat" cmpd="sng" algn="ctr">
          <a:solidFill>
            <a:schemeClr val="accent1">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7780" tIns="8890" rIns="0" bIns="8890" numCol="1" spcCol="1270" anchor="ctr" anchorCtr="0">
          <a:noAutofit/>
        </a:bodyPr>
        <a:lstStyle/>
        <a:p>
          <a:pPr marL="0" lvl="0" indent="0" algn="ctr" defTabSz="622300">
            <a:lnSpc>
              <a:spcPct val="90000"/>
            </a:lnSpc>
            <a:spcBef>
              <a:spcPct val="0"/>
            </a:spcBef>
            <a:spcAft>
              <a:spcPct val="35000"/>
            </a:spcAft>
            <a:buNone/>
          </a:pPr>
          <a:r>
            <a:rPr lang="fr-FR" sz="1400" kern="1200" dirty="0"/>
            <a:t>Valider</a:t>
          </a:r>
        </a:p>
      </dsp:txBody>
      <dsp:txXfrm>
        <a:off x="5282449" y="1981818"/>
        <a:ext cx="1042441" cy="694960"/>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E3F4403-3A7B-49F6-894D-9644EA1FFF8C}">
      <dsp:nvSpPr>
        <dsp:cNvPr id="0" name=""/>
        <dsp:cNvSpPr/>
      </dsp:nvSpPr>
      <dsp:spPr>
        <a:xfrm>
          <a:off x="2875" y="0"/>
          <a:ext cx="2821745" cy="3261360"/>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121920" tIns="121920" rIns="121920" bIns="121920" numCol="1" spcCol="1270" anchor="ctr" anchorCtr="0">
          <a:noAutofit/>
        </a:bodyPr>
        <a:lstStyle/>
        <a:p>
          <a:pPr marL="0" lvl="0" indent="0" algn="ctr" defTabSz="1422400">
            <a:lnSpc>
              <a:spcPct val="90000"/>
            </a:lnSpc>
            <a:spcBef>
              <a:spcPct val="0"/>
            </a:spcBef>
            <a:spcAft>
              <a:spcPct val="35000"/>
            </a:spcAft>
            <a:buNone/>
          </a:pPr>
          <a:r>
            <a:rPr lang="fr-FR" sz="3200" i="1" u="sng" kern="1200" dirty="0"/>
            <a:t>Périmètre</a:t>
          </a:r>
          <a:endParaRPr lang="fr-FR" sz="3200" kern="1200" dirty="0"/>
        </a:p>
      </dsp:txBody>
      <dsp:txXfrm>
        <a:off x="2875" y="0"/>
        <a:ext cx="2821745" cy="978408"/>
      </dsp:txXfrm>
    </dsp:sp>
    <dsp:sp modelId="{21073745-B91B-4E7E-82B4-F065213EC3E4}">
      <dsp:nvSpPr>
        <dsp:cNvPr id="0" name=""/>
        <dsp:cNvSpPr/>
      </dsp:nvSpPr>
      <dsp:spPr>
        <a:xfrm>
          <a:off x="285050" y="978686"/>
          <a:ext cx="2257396" cy="640726"/>
        </a:xfrm>
        <a:prstGeom prst="roundRect">
          <a:avLst>
            <a:gd name="adj" fmla="val 10000"/>
          </a:avLst>
        </a:prstGeom>
        <a:solidFill>
          <a:schemeClr val="lt1">
            <a:hueOff val="0"/>
            <a:satOff val="0"/>
            <a:lumOff val="0"/>
            <a:alphaOff val="0"/>
          </a:schemeClr>
        </a:solidFill>
        <a:ln w="1905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3020" tIns="24765" rIns="33020" bIns="24765" numCol="1" spcCol="1270" anchor="ctr" anchorCtr="0">
          <a:noAutofit/>
        </a:bodyPr>
        <a:lstStyle/>
        <a:p>
          <a:pPr marL="0" lvl="0" indent="0" algn="ctr" defTabSz="577850">
            <a:lnSpc>
              <a:spcPct val="90000"/>
            </a:lnSpc>
            <a:spcBef>
              <a:spcPct val="0"/>
            </a:spcBef>
            <a:spcAft>
              <a:spcPct val="35000"/>
            </a:spcAft>
            <a:buNone/>
          </a:pPr>
          <a:r>
            <a:rPr lang="fr-FR" sz="1300" kern="1200" dirty="0"/>
            <a:t>Les demandes non intégrées au portefeuille</a:t>
          </a:r>
        </a:p>
      </dsp:txBody>
      <dsp:txXfrm>
        <a:off x="303816" y="997452"/>
        <a:ext cx="2219864" cy="603194"/>
      </dsp:txXfrm>
    </dsp:sp>
    <dsp:sp modelId="{92659859-07B1-43A0-8939-A8585C4372AD}">
      <dsp:nvSpPr>
        <dsp:cNvPr id="0" name=""/>
        <dsp:cNvSpPr/>
      </dsp:nvSpPr>
      <dsp:spPr>
        <a:xfrm>
          <a:off x="285050" y="1717986"/>
          <a:ext cx="2257396" cy="640726"/>
        </a:xfrm>
        <a:prstGeom prst="roundRect">
          <a:avLst>
            <a:gd name="adj" fmla="val 10000"/>
          </a:avLst>
        </a:prstGeom>
        <a:solidFill>
          <a:schemeClr val="lt1">
            <a:hueOff val="0"/>
            <a:satOff val="0"/>
            <a:lumOff val="0"/>
            <a:alphaOff val="0"/>
          </a:schemeClr>
        </a:solidFill>
        <a:ln w="1905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3020" tIns="24765" rIns="33020" bIns="24765" numCol="1" spcCol="1270" anchor="ctr" anchorCtr="0">
          <a:noAutofit/>
        </a:bodyPr>
        <a:lstStyle/>
        <a:p>
          <a:pPr marL="0" lvl="0" indent="0" algn="ctr" defTabSz="577850">
            <a:lnSpc>
              <a:spcPct val="90000"/>
            </a:lnSpc>
            <a:spcBef>
              <a:spcPct val="0"/>
            </a:spcBef>
            <a:spcAft>
              <a:spcPct val="35000"/>
            </a:spcAft>
            <a:buNone/>
          </a:pPr>
          <a:r>
            <a:rPr lang="fr-FR" sz="1300" kern="1200" dirty="0"/>
            <a:t>Le portefeuille projet</a:t>
          </a:r>
        </a:p>
      </dsp:txBody>
      <dsp:txXfrm>
        <a:off x="303816" y="1736752"/>
        <a:ext cx="2219864" cy="603194"/>
      </dsp:txXfrm>
    </dsp:sp>
    <dsp:sp modelId="{EB6A44D2-645B-484A-9C73-0E2252C8841B}">
      <dsp:nvSpPr>
        <dsp:cNvPr id="0" name=""/>
        <dsp:cNvSpPr/>
      </dsp:nvSpPr>
      <dsp:spPr>
        <a:xfrm>
          <a:off x="285050" y="2457286"/>
          <a:ext cx="2257396" cy="640726"/>
        </a:xfrm>
        <a:prstGeom prst="roundRect">
          <a:avLst>
            <a:gd name="adj" fmla="val 10000"/>
          </a:avLst>
        </a:prstGeom>
        <a:solidFill>
          <a:schemeClr val="lt1">
            <a:hueOff val="0"/>
            <a:satOff val="0"/>
            <a:lumOff val="0"/>
            <a:alphaOff val="0"/>
          </a:schemeClr>
        </a:solidFill>
        <a:ln w="1905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3020" tIns="24765" rIns="33020" bIns="24765" numCol="1" spcCol="1270" anchor="ctr" anchorCtr="0">
          <a:noAutofit/>
        </a:bodyPr>
        <a:lstStyle/>
        <a:p>
          <a:pPr marL="0" lvl="0" indent="0" algn="ctr" defTabSz="577850">
            <a:lnSpc>
              <a:spcPct val="90000"/>
            </a:lnSpc>
            <a:spcBef>
              <a:spcPct val="0"/>
            </a:spcBef>
            <a:spcAft>
              <a:spcPct val="35000"/>
            </a:spcAft>
            <a:buNone/>
          </a:pPr>
          <a:r>
            <a:rPr lang="fr-FR" sz="1300" kern="1200" dirty="0"/>
            <a:t>La capacité de la DSI</a:t>
          </a:r>
        </a:p>
      </dsp:txBody>
      <dsp:txXfrm>
        <a:off x="303816" y="2476052"/>
        <a:ext cx="2219864" cy="603194"/>
      </dsp:txXfrm>
    </dsp:sp>
    <dsp:sp modelId="{17498BC0-31D8-40F0-88A2-0C99ABC1809E}">
      <dsp:nvSpPr>
        <dsp:cNvPr id="0" name=""/>
        <dsp:cNvSpPr/>
      </dsp:nvSpPr>
      <dsp:spPr>
        <a:xfrm>
          <a:off x="3036252" y="0"/>
          <a:ext cx="2821745" cy="3261360"/>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121920" tIns="121920" rIns="121920" bIns="121920" numCol="1" spcCol="1270" anchor="ctr" anchorCtr="0">
          <a:noAutofit/>
        </a:bodyPr>
        <a:lstStyle/>
        <a:p>
          <a:pPr marL="0" lvl="0" indent="0" algn="ctr" defTabSz="1422400">
            <a:lnSpc>
              <a:spcPct val="90000"/>
            </a:lnSpc>
            <a:spcBef>
              <a:spcPct val="0"/>
            </a:spcBef>
            <a:spcAft>
              <a:spcPct val="35000"/>
            </a:spcAft>
            <a:buNone/>
          </a:pPr>
          <a:r>
            <a:rPr lang="fr-FR" sz="3200" i="1" u="sng" kern="1200" dirty="0"/>
            <a:t>Objectifs</a:t>
          </a:r>
          <a:endParaRPr lang="fr-FR" sz="3200" kern="1200" dirty="0"/>
        </a:p>
      </dsp:txBody>
      <dsp:txXfrm>
        <a:off x="3036252" y="0"/>
        <a:ext cx="2821745" cy="978408"/>
      </dsp:txXfrm>
    </dsp:sp>
    <dsp:sp modelId="{B424DEC9-565F-43B9-94C1-77DDC3593B4F}">
      <dsp:nvSpPr>
        <dsp:cNvPr id="0" name=""/>
        <dsp:cNvSpPr/>
      </dsp:nvSpPr>
      <dsp:spPr>
        <a:xfrm>
          <a:off x="3318427" y="978686"/>
          <a:ext cx="2257396" cy="640726"/>
        </a:xfrm>
        <a:prstGeom prst="roundRect">
          <a:avLst>
            <a:gd name="adj" fmla="val 10000"/>
          </a:avLst>
        </a:prstGeom>
        <a:solidFill>
          <a:schemeClr val="lt1">
            <a:hueOff val="0"/>
            <a:satOff val="0"/>
            <a:lumOff val="0"/>
            <a:alphaOff val="0"/>
          </a:schemeClr>
        </a:solidFill>
        <a:ln w="1905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3020" tIns="24765" rIns="33020" bIns="24765" numCol="1" spcCol="1270" anchor="ctr" anchorCtr="0">
          <a:noAutofit/>
        </a:bodyPr>
        <a:lstStyle/>
        <a:p>
          <a:pPr marL="0" lvl="0" indent="0" algn="ctr" defTabSz="577850">
            <a:lnSpc>
              <a:spcPct val="90000"/>
            </a:lnSpc>
            <a:spcBef>
              <a:spcPct val="0"/>
            </a:spcBef>
            <a:spcAft>
              <a:spcPct val="35000"/>
            </a:spcAft>
            <a:buNone/>
          </a:pPr>
          <a:r>
            <a:rPr lang="fr-FR" sz="1300" kern="1200" dirty="0"/>
            <a:t>Présenter les nouvelles demandes ordonnancées et en débattre</a:t>
          </a:r>
        </a:p>
      </dsp:txBody>
      <dsp:txXfrm>
        <a:off x="3337193" y="997452"/>
        <a:ext cx="2219864" cy="603194"/>
      </dsp:txXfrm>
    </dsp:sp>
    <dsp:sp modelId="{D7C63C69-6F2A-491E-ACC2-57A5900B9499}">
      <dsp:nvSpPr>
        <dsp:cNvPr id="0" name=""/>
        <dsp:cNvSpPr/>
      </dsp:nvSpPr>
      <dsp:spPr>
        <a:xfrm>
          <a:off x="3318427" y="1717986"/>
          <a:ext cx="2257396" cy="640726"/>
        </a:xfrm>
        <a:prstGeom prst="roundRect">
          <a:avLst>
            <a:gd name="adj" fmla="val 10000"/>
          </a:avLst>
        </a:prstGeom>
        <a:solidFill>
          <a:schemeClr val="lt1">
            <a:hueOff val="0"/>
            <a:satOff val="0"/>
            <a:lumOff val="0"/>
            <a:alphaOff val="0"/>
          </a:schemeClr>
        </a:solidFill>
        <a:ln w="1905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3020" tIns="24765" rIns="33020" bIns="24765" numCol="1" spcCol="1270" anchor="ctr" anchorCtr="0">
          <a:noAutofit/>
        </a:bodyPr>
        <a:lstStyle/>
        <a:p>
          <a:pPr marL="0" lvl="0" indent="0" algn="ctr" defTabSz="577850">
            <a:lnSpc>
              <a:spcPct val="90000"/>
            </a:lnSpc>
            <a:spcBef>
              <a:spcPct val="0"/>
            </a:spcBef>
            <a:spcAft>
              <a:spcPct val="35000"/>
            </a:spcAft>
            <a:buNone/>
          </a:pPr>
          <a:r>
            <a:rPr lang="fr-FR" sz="1300" kern="1200" dirty="0"/>
            <a:t>Apporter de la visibilité sur le planning projets &amp; la capacité de la DSI</a:t>
          </a:r>
        </a:p>
      </dsp:txBody>
      <dsp:txXfrm>
        <a:off x="3337193" y="1736752"/>
        <a:ext cx="2219864" cy="603194"/>
      </dsp:txXfrm>
    </dsp:sp>
    <dsp:sp modelId="{8C477AC4-26A5-4076-98A5-712FFCED8F79}">
      <dsp:nvSpPr>
        <dsp:cNvPr id="0" name=""/>
        <dsp:cNvSpPr/>
      </dsp:nvSpPr>
      <dsp:spPr>
        <a:xfrm>
          <a:off x="3318427" y="2457286"/>
          <a:ext cx="2257396" cy="640726"/>
        </a:xfrm>
        <a:prstGeom prst="roundRect">
          <a:avLst>
            <a:gd name="adj" fmla="val 10000"/>
          </a:avLst>
        </a:prstGeom>
        <a:solidFill>
          <a:schemeClr val="lt1">
            <a:hueOff val="0"/>
            <a:satOff val="0"/>
            <a:lumOff val="0"/>
            <a:alphaOff val="0"/>
          </a:schemeClr>
        </a:solidFill>
        <a:ln w="1905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3020" tIns="24765" rIns="33020" bIns="24765" numCol="1" spcCol="1270" anchor="ctr" anchorCtr="0">
          <a:noAutofit/>
        </a:bodyPr>
        <a:lstStyle/>
        <a:p>
          <a:pPr marL="0" lvl="0" indent="0" algn="ctr" defTabSz="577850">
            <a:lnSpc>
              <a:spcPct val="90000"/>
            </a:lnSpc>
            <a:spcBef>
              <a:spcPct val="0"/>
            </a:spcBef>
            <a:spcAft>
              <a:spcPct val="35000"/>
            </a:spcAft>
            <a:buNone/>
          </a:pPr>
          <a:r>
            <a:rPr lang="fr-FR" sz="1300" kern="1200" dirty="0"/>
            <a:t>Valider une proposition de sélection de prise en compte de demandes</a:t>
          </a:r>
        </a:p>
      </dsp:txBody>
      <dsp:txXfrm>
        <a:off x="3337193" y="2476052"/>
        <a:ext cx="2219864" cy="603194"/>
      </dsp:txXfrm>
    </dsp:sp>
    <dsp:sp modelId="{B5A7F6B8-1A3C-41B6-9E6A-8E8021CA2753}">
      <dsp:nvSpPr>
        <dsp:cNvPr id="0" name=""/>
        <dsp:cNvSpPr/>
      </dsp:nvSpPr>
      <dsp:spPr>
        <a:xfrm>
          <a:off x="6069629" y="0"/>
          <a:ext cx="2821745" cy="3261360"/>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121920" tIns="121920" rIns="121920" bIns="121920" numCol="1" spcCol="1270" anchor="ctr" anchorCtr="0">
          <a:noAutofit/>
        </a:bodyPr>
        <a:lstStyle/>
        <a:p>
          <a:pPr marL="0" lvl="0" indent="0" algn="ctr" defTabSz="1422400">
            <a:lnSpc>
              <a:spcPct val="90000"/>
            </a:lnSpc>
            <a:spcBef>
              <a:spcPct val="0"/>
            </a:spcBef>
            <a:spcAft>
              <a:spcPct val="35000"/>
            </a:spcAft>
            <a:buNone/>
          </a:pPr>
          <a:r>
            <a:rPr lang="fr-FR" sz="3200" i="1" u="sng" kern="1200" dirty="0"/>
            <a:t>Résultats</a:t>
          </a:r>
          <a:endParaRPr lang="fr-FR" sz="3200" kern="1200" dirty="0"/>
        </a:p>
      </dsp:txBody>
      <dsp:txXfrm>
        <a:off x="6069629" y="0"/>
        <a:ext cx="2821745" cy="978408"/>
      </dsp:txXfrm>
    </dsp:sp>
    <dsp:sp modelId="{9B396877-33D5-4813-BB83-D273E09BC702}">
      <dsp:nvSpPr>
        <dsp:cNvPr id="0" name=""/>
        <dsp:cNvSpPr/>
      </dsp:nvSpPr>
      <dsp:spPr>
        <a:xfrm>
          <a:off x="6351804" y="979363"/>
          <a:ext cx="2257396" cy="983344"/>
        </a:xfrm>
        <a:prstGeom prst="roundRect">
          <a:avLst>
            <a:gd name="adj" fmla="val 10000"/>
          </a:avLst>
        </a:prstGeom>
        <a:solidFill>
          <a:schemeClr val="lt1">
            <a:hueOff val="0"/>
            <a:satOff val="0"/>
            <a:lumOff val="0"/>
            <a:alphaOff val="0"/>
          </a:schemeClr>
        </a:solidFill>
        <a:ln w="1905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3020" tIns="24765" rIns="33020" bIns="24765" numCol="1" spcCol="1270" anchor="ctr" anchorCtr="0">
          <a:noAutofit/>
        </a:bodyPr>
        <a:lstStyle/>
        <a:p>
          <a:pPr marL="0" lvl="0" indent="0" algn="ctr" defTabSz="577850">
            <a:lnSpc>
              <a:spcPct val="90000"/>
            </a:lnSpc>
            <a:spcBef>
              <a:spcPct val="0"/>
            </a:spcBef>
            <a:spcAft>
              <a:spcPct val="35000"/>
            </a:spcAft>
            <a:buNone/>
          </a:pPr>
          <a:r>
            <a:rPr lang="fr-FR" sz="1300" kern="1200" dirty="0"/>
            <a:t>Portefeuille mis à jour</a:t>
          </a:r>
        </a:p>
      </dsp:txBody>
      <dsp:txXfrm>
        <a:off x="6380605" y="1008164"/>
        <a:ext cx="2199794" cy="925742"/>
      </dsp:txXfrm>
    </dsp:sp>
    <dsp:sp modelId="{DC67182D-B3E3-4B72-9E1F-28A854D677E7}">
      <dsp:nvSpPr>
        <dsp:cNvPr id="0" name=""/>
        <dsp:cNvSpPr/>
      </dsp:nvSpPr>
      <dsp:spPr>
        <a:xfrm>
          <a:off x="6351804" y="2113991"/>
          <a:ext cx="2257396" cy="983344"/>
        </a:xfrm>
        <a:prstGeom prst="roundRect">
          <a:avLst>
            <a:gd name="adj" fmla="val 10000"/>
          </a:avLst>
        </a:prstGeom>
        <a:solidFill>
          <a:schemeClr val="lt1">
            <a:hueOff val="0"/>
            <a:satOff val="0"/>
            <a:lumOff val="0"/>
            <a:alphaOff val="0"/>
          </a:schemeClr>
        </a:solidFill>
        <a:ln w="1905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3020" tIns="24765" rIns="33020" bIns="24765" numCol="1" spcCol="1270" anchor="ctr" anchorCtr="0">
          <a:noAutofit/>
        </a:bodyPr>
        <a:lstStyle/>
        <a:p>
          <a:pPr marL="0" lvl="0" indent="0" algn="ctr" defTabSz="577850">
            <a:lnSpc>
              <a:spcPct val="90000"/>
            </a:lnSpc>
            <a:spcBef>
              <a:spcPct val="0"/>
            </a:spcBef>
            <a:spcAft>
              <a:spcPct val="35000"/>
            </a:spcAft>
            <a:buNone/>
          </a:pPr>
          <a:r>
            <a:rPr lang="fr-FR" sz="1300" kern="1200" dirty="0"/>
            <a:t>Vision partagée du plan d’action</a:t>
          </a:r>
        </a:p>
      </dsp:txBody>
      <dsp:txXfrm>
        <a:off x="6380605" y="2142792"/>
        <a:ext cx="2199794" cy="925742"/>
      </dsp:txXfrm>
    </dsp:sp>
    <dsp:sp modelId="{42E8F410-D55F-4263-A1D5-0E3EFAC0B3CD}">
      <dsp:nvSpPr>
        <dsp:cNvPr id="0" name=""/>
        <dsp:cNvSpPr/>
      </dsp:nvSpPr>
      <dsp:spPr>
        <a:xfrm>
          <a:off x="9103006" y="0"/>
          <a:ext cx="2821745" cy="3261360"/>
        </a:xfrm>
        <a:prstGeom prst="roundRect">
          <a:avLst>
            <a:gd name="adj" fmla="val 1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txBody>
        <a:bodyPr spcFirstLastPara="0" vert="horz" wrap="square" lIns="121920" tIns="121920" rIns="121920" bIns="121920" numCol="1" spcCol="1270" anchor="ctr" anchorCtr="0">
          <a:noAutofit/>
        </a:bodyPr>
        <a:lstStyle/>
        <a:p>
          <a:pPr marL="0" lvl="0" indent="0" algn="ctr" defTabSz="1422400">
            <a:lnSpc>
              <a:spcPct val="90000"/>
            </a:lnSpc>
            <a:spcBef>
              <a:spcPct val="0"/>
            </a:spcBef>
            <a:spcAft>
              <a:spcPct val="35000"/>
            </a:spcAft>
            <a:buNone/>
          </a:pPr>
          <a:r>
            <a:rPr lang="fr-FR" sz="3200" i="1" u="sng" kern="1200" dirty="0"/>
            <a:t>Communication</a:t>
          </a:r>
          <a:endParaRPr lang="fr-FR" sz="3200" kern="1200" dirty="0"/>
        </a:p>
      </dsp:txBody>
      <dsp:txXfrm>
        <a:off x="9103006" y="0"/>
        <a:ext cx="2821745" cy="978408"/>
      </dsp:txXfrm>
    </dsp:sp>
    <dsp:sp modelId="{EDC17CA4-47B3-46E4-9FE3-3BEFF67CE604}">
      <dsp:nvSpPr>
        <dsp:cNvPr id="0" name=""/>
        <dsp:cNvSpPr/>
      </dsp:nvSpPr>
      <dsp:spPr>
        <a:xfrm>
          <a:off x="9385181" y="978686"/>
          <a:ext cx="2257396" cy="640726"/>
        </a:xfrm>
        <a:prstGeom prst="roundRect">
          <a:avLst>
            <a:gd name="adj" fmla="val 10000"/>
          </a:avLst>
        </a:prstGeom>
        <a:solidFill>
          <a:schemeClr val="lt1">
            <a:hueOff val="0"/>
            <a:satOff val="0"/>
            <a:lumOff val="0"/>
            <a:alphaOff val="0"/>
          </a:schemeClr>
        </a:solidFill>
        <a:ln w="1905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3020" tIns="24765" rIns="33020" bIns="24765" numCol="1" spcCol="1270" anchor="ctr" anchorCtr="0">
          <a:noAutofit/>
        </a:bodyPr>
        <a:lstStyle/>
        <a:p>
          <a:pPr marL="0" lvl="0" indent="0" algn="ctr" defTabSz="577850">
            <a:lnSpc>
              <a:spcPct val="90000"/>
            </a:lnSpc>
            <a:spcBef>
              <a:spcPct val="0"/>
            </a:spcBef>
            <a:spcAft>
              <a:spcPct val="35000"/>
            </a:spcAft>
            <a:buNone/>
          </a:pPr>
          <a:r>
            <a:rPr lang="fr-FR" sz="1300" kern="1200" dirty="0"/>
            <a:t>Rédaction du compte-rendu par l’animateur</a:t>
          </a:r>
        </a:p>
      </dsp:txBody>
      <dsp:txXfrm>
        <a:off x="9403947" y="997452"/>
        <a:ext cx="2219864" cy="603194"/>
      </dsp:txXfrm>
    </dsp:sp>
    <dsp:sp modelId="{7BCA81A6-3E3D-4E4D-80D8-437A10354182}">
      <dsp:nvSpPr>
        <dsp:cNvPr id="0" name=""/>
        <dsp:cNvSpPr/>
      </dsp:nvSpPr>
      <dsp:spPr>
        <a:xfrm>
          <a:off x="9385181" y="1717986"/>
          <a:ext cx="2257396" cy="640726"/>
        </a:xfrm>
        <a:prstGeom prst="roundRect">
          <a:avLst>
            <a:gd name="adj" fmla="val 10000"/>
          </a:avLst>
        </a:prstGeom>
        <a:solidFill>
          <a:schemeClr val="lt1">
            <a:hueOff val="0"/>
            <a:satOff val="0"/>
            <a:lumOff val="0"/>
            <a:alphaOff val="0"/>
          </a:schemeClr>
        </a:solidFill>
        <a:ln w="1905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3020" tIns="24765" rIns="33020" bIns="24765" numCol="1" spcCol="1270" anchor="ctr" anchorCtr="0">
          <a:noAutofit/>
        </a:bodyPr>
        <a:lstStyle/>
        <a:p>
          <a:pPr marL="0" lvl="0" indent="0" algn="ctr" defTabSz="577850">
            <a:lnSpc>
              <a:spcPct val="90000"/>
            </a:lnSpc>
            <a:spcBef>
              <a:spcPct val="0"/>
            </a:spcBef>
            <a:spcAft>
              <a:spcPct val="35000"/>
            </a:spcAft>
            <a:buNone/>
          </a:pPr>
          <a:r>
            <a:rPr lang="fr-FR" sz="1300" kern="1200" dirty="0"/>
            <a:t>Transmission du compte-rendu aux participants</a:t>
          </a:r>
        </a:p>
      </dsp:txBody>
      <dsp:txXfrm>
        <a:off x="9403947" y="1736752"/>
        <a:ext cx="2219864" cy="603194"/>
      </dsp:txXfrm>
    </dsp:sp>
    <dsp:sp modelId="{913B97A7-E5D7-4ACA-A0E6-0761217E3C07}">
      <dsp:nvSpPr>
        <dsp:cNvPr id="0" name=""/>
        <dsp:cNvSpPr/>
      </dsp:nvSpPr>
      <dsp:spPr>
        <a:xfrm>
          <a:off x="9385181" y="2457286"/>
          <a:ext cx="2257396" cy="640726"/>
        </a:xfrm>
        <a:prstGeom prst="roundRect">
          <a:avLst>
            <a:gd name="adj" fmla="val 10000"/>
          </a:avLst>
        </a:prstGeom>
        <a:solidFill>
          <a:schemeClr val="lt1">
            <a:hueOff val="0"/>
            <a:satOff val="0"/>
            <a:lumOff val="0"/>
            <a:alphaOff val="0"/>
          </a:schemeClr>
        </a:solidFill>
        <a:ln w="1905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3020" tIns="24765" rIns="33020" bIns="24765" numCol="1" spcCol="1270" anchor="ctr" anchorCtr="0">
          <a:noAutofit/>
        </a:bodyPr>
        <a:lstStyle/>
        <a:p>
          <a:pPr marL="0" lvl="0" indent="0" algn="ctr" defTabSz="577850">
            <a:lnSpc>
              <a:spcPct val="90000"/>
            </a:lnSpc>
            <a:spcBef>
              <a:spcPct val="0"/>
            </a:spcBef>
            <a:spcAft>
              <a:spcPct val="35000"/>
            </a:spcAft>
            <a:buNone/>
          </a:pPr>
          <a:r>
            <a:rPr lang="fr-FR" sz="1300" kern="1200" dirty="0"/>
            <a:t>Communication vers les directions des décisions les concernant par xxx</a:t>
          </a:r>
        </a:p>
      </dsp:txBody>
      <dsp:txXfrm>
        <a:off x="9403947" y="2476052"/>
        <a:ext cx="2219864" cy="603194"/>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9BE8412-AA19-4557-9F49-05B4635C226B}">
      <dsp:nvSpPr>
        <dsp:cNvPr id="0" name=""/>
        <dsp:cNvSpPr/>
      </dsp:nvSpPr>
      <dsp:spPr>
        <a:xfrm>
          <a:off x="4076" y="32542"/>
          <a:ext cx="2207310" cy="1043748"/>
        </a:xfrm>
        <a:prstGeom prst="rect">
          <a:avLst/>
        </a:prstGeom>
        <a:solidFill>
          <a:srgbClr val="3C4797">
            <a:hueOff val="0"/>
            <a:satOff val="0"/>
            <a:lumOff val="0"/>
            <a:alphaOff val="0"/>
          </a:srgbClr>
        </a:solidFill>
        <a:ln w="19050" cap="flat" cmpd="sng" algn="ctr">
          <a:solidFill>
            <a:srgbClr val="FFFFFF">
              <a:hueOff val="0"/>
              <a:satOff val="0"/>
              <a:lumOff val="0"/>
              <a:alphaOff val="0"/>
            </a:srgb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0" tIns="76200" rIns="76200" bIns="76200" numCol="1" spcCol="1270" anchor="t" anchorCtr="0">
          <a:noAutofit/>
        </a:bodyPr>
        <a:lstStyle/>
        <a:p>
          <a:pPr marL="0" lvl="0" indent="0" algn="l" defTabSz="889000">
            <a:lnSpc>
              <a:spcPct val="90000"/>
            </a:lnSpc>
            <a:spcBef>
              <a:spcPct val="0"/>
            </a:spcBef>
            <a:spcAft>
              <a:spcPct val="35000"/>
            </a:spcAft>
            <a:buNone/>
          </a:pPr>
          <a:r>
            <a:rPr lang="fr-FR" sz="1600" i="1" u="sng" kern="1200" dirty="0">
              <a:solidFill>
                <a:srgbClr val="FFFFFF"/>
              </a:solidFill>
              <a:latin typeface="Calibri Light"/>
              <a:ea typeface="+mn-ea"/>
              <a:cs typeface="+mn-cs"/>
            </a:rPr>
            <a:t>Fréquence</a:t>
          </a:r>
        </a:p>
        <a:p>
          <a:pPr marL="0" lvl="0" indent="0" algn="l" defTabSz="889000">
            <a:lnSpc>
              <a:spcPct val="90000"/>
            </a:lnSpc>
            <a:spcBef>
              <a:spcPct val="0"/>
            </a:spcBef>
            <a:spcAft>
              <a:spcPct val="35000"/>
            </a:spcAft>
            <a:buNone/>
          </a:pPr>
          <a:r>
            <a:rPr lang="fr-FR" sz="1400" b="0" i="0" u="none" kern="1200" dirty="0">
              <a:solidFill>
                <a:srgbClr val="FFFFFF"/>
              </a:solidFill>
              <a:latin typeface="Calibri Light"/>
              <a:ea typeface="+mn-ea"/>
              <a:cs typeface="+mn-cs"/>
            </a:rPr>
            <a:t>Tous les 6 mois</a:t>
          </a:r>
        </a:p>
      </dsp:txBody>
      <dsp:txXfrm>
        <a:off x="4076" y="32542"/>
        <a:ext cx="2207310" cy="1043748"/>
      </dsp:txXfrm>
    </dsp:sp>
    <dsp:sp modelId="{6A9A517D-2613-4902-A449-1C32E23355DA}">
      <dsp:nvSpPr>
        <dsp:cNvPr id="0" name=""/>
        <dsp:cNvSpPr/>
      </dsp:nvSpPr>
      <dsp:spPr>
        <a:xfrm>
          <a:off x="2432117" y="32542"/>
          <a:ext cx="2207310" cy="1043748"/>
        </a:xfrm>
        <a:prstGeom prst="rect">
          <a:avLst/>
        </a:prstGeom>
        <a:solidFill>
          <a:srgbClr val="3C4797">
            <a:hueOff val="0"/>
            <a:satOff val="0"/>
            <a:lumOff val="0"/>
            <a:alphaOff val="0"/>
          </a:srgbClr>
        </a:solidFill>
        <a:ln w="19050" cap="flat" cmpd="sng" algn="ctr">
          <a:solidFill>
            <a:srgbClr val="FFFFFF">
              <a:hueOff val="0"/>
              <a:satOff val="0"/>
              <a:lumOff val="0"/>
              <a:alphaOff val="0"/>
            </a:srgb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0" tIns="76200" rIns="76200" bIns="76200" numCol="1" spcCol="1270" anchor="t" anchorCtr="0">
          <a:noAutofit/>
        </a:bodyPr>
        <a:lstStyle/>
        <a:p>
          <a:pPr marL="0" lvl="0" indent="0" algn="l" defTabSz="889000">
            <a:lnSpc>
              <a:spcPct val="90000"/>
            </a:lnSpc>
            <a:spcBef>
              <a:spcPct val="0"/>
            </a:spcBef>
            <a:spcAft>
              <a:spcPct val="35000"/>
            </a:spcAft>
            <a:buNone/>
          </a:pPr>
          <a:r>
            <a:rPr lang="fr-FR" sz="1600" i="1" u="sng" kern="1200" dirty="0">
              <a:solidFill>
                <a:srgbClr val="FFFFFF"/>
              </a:solidFill>
              <a:latin typeface="Calibri Light"/>
              <a:ea typeface="+mn-ea"/>
              <a:cs typeface="+mn-cs"/>
            </a:rPr>
            <a:t>Durée</a:t>
          </a:r>
        </a:p>
        <a:p>
          <a:pPr marL="0" lvl="0" indent="0" algn="l" defTabSz="889000">
            <a:lnSpc>
              <a:spcPct val="90000"/>
            </a:lnSpc>
            <a:spcBef>
              <a:spcPct val="0"/>
            </a:spcBef>
            <a:spcAft>
              <a:spcPct val="35000"/>
            </a:spcAft>
            <a:buNone/>
          </a:pPr>
          <a:r>
            <a:rPr lang="fr-FR" sz="1400" i="0" u="none" kern="1200" dirty="0">
              <a:solidFill>
                <a:srgbClr val="FFFFFF"/>
              </a:solidFill>
              <a:latin typeface="Calibri Light"/>
              <a:ea typeface="+mn-ea"/>
              <a:cs typeface="+mn-cs"/>
            </a:rPr>
            <a:t>1h50</a:t>
          </a:r>
        </a:p>
      </dsp:txBody>
      <dsp:txXfrm>
        <a:off x="2432117" y="32542"/>
        <a:ext cx="2207310" cy="1043748"/>
      </dsp:txXfrm>
    </dsp:sp>
    <dsp:sp modelId="{E4E560C4-AD16-40F1-91EF-75C539E881CF}">
      <dsp:nvSpPr>
        <dsp:cNvPr id="0" name=""/>
        <dsp:cNvSpPr/>
      </dsp:nvSpPr>
      <dsp:spPr>
        <a:xfrm>
          <a:off x="4860158" y="32542"/>
          <a:ext cx="2207310" cy="1043748"/>
        </a:xfrm>
        <a:prstGeom prst="rect">
          <a:avLst/>
        </a:prstGeom>
        <a:solidFill>
          <a:schemeClr val="accent4">
            <a:hueOff val="0"/>
            <a:satOff val="0"/>
            <a:lumOff val="0"/>
            <a:alphaOff val="0"/>
          </a:schemeClr>
        </a:solidFill>
        <a:ln w="1905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t" anchorCtr="0">
          <a:noAutofit/>
        </a:bodyPr>
        <a:lstStyle/>
        <a:p>
          <a:pPr marL="0" lvl="0" indent="0" algn="l" defTabSz="711200">
            <a:lnSpc>
              <a:spcPct val="90000"/>
            </a:lnSpc>
            <a:spcBef>
              <a:spcPct val="0"/>
            </a:spcBef>
            <a:spcAft>
              <a:spcPct val="35000"/>
            </a:spcAft>
            <a:buNone/>
          </a:pPr>
          <a:r>
            <a:rPr lang="fr-FR" sz="1600" i="1" u="sng" kern="1200" dirty="0"/>
            <a:t>Animateur</a:t>
          </a:r>
          <a:endParaRPr lang="fr-FR" sz="1600" kern="1200" dirty="0"/>
        </a:p>
        <a:p>
          <a:pPr marL="114300" lvl="1" indent="-114300" algn="l" defTabSz="622300">
            <a:lnSpc>
              <a:spcPct val="90000"/>
            </a:lnSpc>
            <a:spcBef>
              <a:spcPct val="0"/>
            </a:spcBef>
            <a:spcAft>
              <a:spcPct val="15000"/>
            </a:spcAft>
            <a:buNone/>
          </a:pPr>
          <a:r>
            <a:rPr lang="fr-FR" sz="1400" kern="1200" dirty="0"/>
            <a:t>PMO</a:t>
          </a:r>
        </a:p>
      </dsp:txBody>
      <dsp:txXfrm>
        <a:off x="4860158" y="32542"/>
        <a:ext cx="2207310" cy="1043748"/>
      </dsp:txXfrm>
    </dsp:sp>
    <dsp:sp modelId="{F2F92481-7083-470D-8EA8-C81DF76F4589}">
      <dsp:nvSpPr>
        <dsp:cNvPr id="0" name=""/>
        <dsp:cNvSpPr/>
      </dsp:nvSpPr>
      <dsp:spPr>
        <a:xfrm>
          <a:off x="7288200" y="32542"/>
          <a:ext cx="2207310" cy="1043748"/>
        </a:xfrm>
        <a:prstGeom prst="rect">
          <a:avLst/>
        </a:prstGeom>
        <a:solidFill>
          <a:srgbClr val="3C4797">
            <a:hueOff val="0"/>
            <a:satOff val="0"/>
            <a:lumOff val="0"/>
            <a:alphaOff val="0"/>
          </a:srgbClr>
        </a:solidFill>
        <a:ln w="19050" cap="flat" cmpd="sng" algn="ctr">
          <a:solidFill>
            <a:srgbClr val="FFFFFF">
              <a:hueOff val="0"/>
              <a:satOff val="0"/>
              <a:lumOff val="0"/>
              <a:alphaOff val="0"/>
            </a:srgb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0" tIns="76200" rIns="76200" bIns="76200" numCol="1" spcCol="1270" anchor="t" anchorCtr="0">
          <a:noAutofit/>
        </a:bodyPr>
        <a:lstStyle/>
        <a:p>
          <a:pPr marL="0" lvl="0" indent="0" algn="l" defTabSz="711200">
            <a:lnSpc>
              <a:spcPct val="90000"/>
            </a:lnSpc>
            <a:spcBef>
              <a:spcPct val="0"/>
            </a:spcBef>
            <a:spcAft>
              <a:spcPct val="35000"/>
            </a:spcAft>
            <a:buNone/>
          </a:pPr>
          <a:r>
            <a:rPr lang="fr-FR" sz="1600" i="1" u="sng" kern="1200" dirty="0"/>
            <a:t>Participants obligatoires</a:t>
          </a:r>
          <a:endParaRPr lang="fr-FR" sz="1600" kern="1200" dirty="0"/>
        </a:p>
        <a:p>
          <a:pPr marL="171450" lvl="1" indent="-171450" algn="l" defTabSz="711200">
            <a:lnSpc>
              <a:spcPct val="90000"/>
            </a:lnSpc>
            <a:spcBef>
              <a:spcPct val="0"/>
            </a:spcBef>
            <a:spcAft>
              <a:spcPct val="15000"/>
            </a:spcAft>
            <a:buChar char="•"/>
          </a:pPr>
          <a:r>
            <a:rPr lang="fr-FR" sz="1600" kern="1200" dirty="0"/>
            <a:t>Chef de projet</a:t>
          </a:r>
        </a:p>
        <a:p>
          <a:pPr marL="171450" lvl="1" indent="-171450" algn="l" defTabSz="711200">
            <a:lnSpc>
              <a:spcPct val="90000"/>
            </a:lnSpc>
            <a:spcBef>
              <a:spcPct val="0"/>
            </a:spcBef>
            <a:spcAft>
              <a:spcPct val="15000"/>
            </a:spcAft>
            <a:buChar char="•"/>
          </a:pPr>
          <a:r>
            <a:rPr lang="fr-FR" sz="1600" kern="1200" dirty="0"/>
            <a:t>…</a:t>
          </a:r>
        </a:p>
      </dsp:txBody>
      <dsp:txXfrm>
        <a:off x="7288200" y="32542"/>
        <a:ext cx="2207310" cy="1043748"/>
      </dsp:txXfrm>
    </dsp:sp>
    <dsp:sp modelId="{E70D258D-48AE-4DB3-B5D6-D1EEA4B27E26}">
      <dsp:nvSpPr>
        <dsp:cNvPr id="0" name=""/>
        <dsp:cNvSpPr/>
      </dsp:nvSpPr>
      <dsp:spPr>
        <a:xfrm>
          <a:off x="9716241" y="32542"/>
          <a:ext cx="2207310" cy="1043748"/>
        </a:xfrm>
        <a:prstGeom prst="rect">
          <a:avLst/>
        </a:prstGeom>
        <a:solidFill>
          <a:srgbClr val="3C4797">
            <a:hueOff val="0"/>
            <a:satOff val="0"/>
            <a:lumOff val="0"/>
            <a:alphaOff val="0"/>
          </a:srgbClr>
        </a:solidFill>
        <a:ln w="19050" cap="flat" cmpd="sng" algn="ctr">
          <a:solidFill>
            <a:srgbClr val="FFFFFF">
              <a:hueOff val="0"/>
              <a:satOff val="0"/>
              <a:lumOff val="0"/>
              <a:alphaOff val="0"/>
            </a:srgb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0" tIns="76200" rIns="76200" bIns="76200" numCol="1" spcCol="1270" anchor="t" anchorCtr="0">
          <a:noAutofit/>
        </a:bodyPr>
        <a:lstStyle/>
        <a:p>
          <a:pPr marL="0" lvl="0" indent="0" algn="l" defTabSz="711200">
            <a:lnSpc>
              <a:spcPct val="90000"/>
            </a:lnSpc>
            <a:spcBef>
              <a:spcPct val="0"/>
            </a:spcBef>
            <a:spcAft>
              <a:spcPct val="35000"/>
            </a:spcAft>
            <a:buNone/>
          </a:pPr>
          <a:r>
            <a:rPr lang="fr-FR" sz="1600" i="1" u="sng" kern="1200" dirty="0"/>
            <a:t>Participants </a:t>
          </a:r>
          <a:r>
            <a:rPr lang="fr-FR" sz="1600" i="1" u="sng" kern="1200" dirty="0">
              <a:solidFill>
                <a:srgbClr val="FFFFFF"/>
              </a:solidFill>
              <a:latin typeface="Calibri Light"/>
              <a:ea typeface="+mn-ea"/>
              <a:cs typeface="+mn-cs"/>
            </a:rPr>
            <a:t>facultatifs</a:t>
          </a:r>
          <a:br>
            <a:rPr lang="fr-FR" sz="1600" i="1" u="sng" kern="1200" dirty="0"/>
          </a:br>
          <a:r>
            <a:rPr lang="fr-FR" sz="1200" kern="1200" dirty="0"/>
            <a:t>(à la demande)</a:t>
          </a:r>
        </a:p>
        <a:p>
          <a:pPr marL="171450" lvl="1" indent="-171450" algn="l" defTabSz="711200">
            <a:lnSpc>
              <a:spcPct val="90000"/>
            </a:lnSpc>
            <a:spcBef>
              <a:spcPct val="0"/>
            </a:spcBef>
            <a:spcAft>
              <a:spcPct val="15000"/>
            </a:spcAft>
            <a:buChar char="•"/>
          </a:pPr>
          <a:r>
            <a:rPr lang="fr-FR" sz="1600" kern="1200" dirty="0"/>
            <a:t>Directeur…</a:t>
          </a:r>
        </a:p>
      </dsp:txBody>
      <dsp:txXfrm>
        <a:off x="9716241" y="32542"/>
        <a:ext cx="2207310" cy="1043748"/>
      </dsp:txXfrm>
    </dsp:sp>
  </dsp:spTree>
</dsp:drawing>
</file>

<file path=xl/diagrams/layout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3.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layout4.xml><?xml version="1.0" encoding="utf-8"?>
<dgm:layoutDef xmlns:dgm="http://schemas.openxmlformats.org/drawingml/2006/diagram" xmlns:a="http://schemas.openxmlformats.org/drawingml/2006/main" uniqueId="urn:microsoft.com/office/officeart/2005/8/layout/lProcess2">
  <dgm:title val=""/>
  <dgm:desc val=""/>
  <dgm:catLst>
    <dgm:cat type="list" pri="10000"/>
    <dgm:cat type="relationship" pri="13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 modelId="33" srcId="3" destId="31" srcOrd="0" destOrd="0"/>
        <dgm:cxn modelId="34" srcId="3" destId="32" srcOrd="0" destOrd="0"/>
      </dgm:cxnLst>
      <dgm:bg/>
      <dgm:whole/>
    </dgm:dataModel>
  </dgm:sampData>
  <dgm:styleData useDef="1">
    <dgm:dataModel>
      <dgm:ptLst/>
      <dgm:bg/>
      <dgm:whole/>
    </dgm:dataModel>
  </dgm:styleData>
  <dgm:clrData useDef="1">
    <dgm:dataModel>
      <dgm:ptLst/>
      <dgm:bg/>
      <dgm:whole/>
    </dgm:dataModel>
  </dgm:clrData>
  <dgm:layoutNode name="theList">
    <dgm:varLst>
      <dgm:dir/>
      <dgm:animLvl val="lvl"/>
      <dgm:resizeHandles val="exact"/>
    </dgm:varLst>
    <dgm:choose name="Name0">
      <dgm:if name="Name1" func="var" arg="dir" op="equ" val="norm">
        <dgm:alg type="lin"/>
      </dgm:if>
      <dgm:else name="Name2">
        <dgm:alg type="lin">
          <dgm:param type="linDir" val="fromR"/>
        </dgm:alg>
      </dgm:else>
    </dgm:choose>
    <dgm:shape xmlns:r="http://schemas.openxmlformats.org/officeDocument/2006/relationships" r:blip="">
      <dgm:adjLst/>
    </dgm:shape>
    <dgm:presOf/>
    <dgm:constrLst>
      <dgm:constr type="w" for="ch" forName="compNode" refType="w"/>
      <dgm:constr type="h" for="ch" forName="compNode" refType="h"/>
      <dgm:constr type="w" for="ch" forName="aSpace" refType="w" fact="0.075"/>
      <dgm:constr type="h" for="des" forName="aSpace2" refType="h" fact="0.1"/>
      <dgm:constr type="primFontSz" for="des" forName="textNode" op="equ"/>
      <dgm:constr type="primFontSz" for="des" forName="childNode" op="equ"/>
    </dgm:constrLst>
    <dgm:ruleLst/>
    <dgm:forEach name="aNodeForEach" axis="ch" ptType="node">
      <dgm:layoutNode name="compNode">
        <dgm:alg type="composite"/>
        <dgm:shape xmlns:r="http://schemas.openxmlformats.org/officeDocument/2006/relationships" r:blip="">
          <dgm:adjLst/>
        </dgm:shape>
        <dgm:presOf/>
        <dgm:constrLst>
          <dgm:constr type="w" for="ch" forName="aNode" refType="w"/>
          <dgm:constr type="h" for="ch" forName="aNode" refType="h"/>
          <dgm:constr type="w" for="ch" forName="textNode" refType="w"/>
          <dgm:constr type="h" for="ch" forName="textNode" refType="h" fact="0.3"/>
          <dgm:constr type="ctrX" for="ch" forName="textNode" refType="w" fact="0.5"/>
          <dgm:constr type="w" for="ch" forName="compChildNode" refType="w" fact="0.8"/>
          <dgm:constr type="h" for="ch" forName="compChildNode" refType="h" fact="0.65"/>
          <dgm:constr type="t" for="ch" forName="compChildNode" refType="h" fact="0.3"/>
          <dgm:constr type="ctrX" for="ch" forName="compChildNode" refType="w" fact="0.5"/>
        </dgm:constrLst>
        <dgm:ruleLst/>
        <dgm:layoutNode name="aNode" styleLbl="bgShp">
          <dgm:alg type="sp"/>
          <dgm:shape xmlns:r="http://schemas.openxmlformats.org/officeDocument/2006/relationships" type="roundRect" r:blip="">
            <dgm:adjLst>
              <dgm:adj idx="1" val="0.1"/>
            </dgm:adjLst>
          </dgm:shape>
          <dgm:presOf axis="self"/>
          <dgm:constrLst/>
          <dgm:ruleLst/>
        </dgm:layoutNode>
        <dgm:layoutNode name="textNode" styleLbl="bgShp">
          <dgm:alg type="tx"/>
          <dgm:shape xmlns:r="http://schemas.openxmlformats.org/officeDocument/2006/relationships" type="rect" r:blip="" hideGeom="1">
            <dgm:adjLst>
              <dgm:adj idx="1" val="0.1"/>
            </dgm:adjLst>
          </dgm:shape>
          <dgm:presOf axis="self"/>
          <dgm:constrLst>
            <dgm:constr type="primFontSz" val="65"/>
            <dgm:constr type="lMarg" refType="primFontSz" fact="0.3"/>
            <dgm:constr type="rMarg" refType="primFontSz" fact="0.3"/>
            <dgm:constr type="tMarg" refType="primFontSz" fact="0.3"/>
            <dgm:constr type="bMarg" refType="primFontSz" fact="0.3"/>
          </dgm:constrLst>
          <dgm:ruleLst>
            <dgm:rule type="primFontSz" val="5" fact="NaN" max="NaN"/>
          </dgm:ruleLst>
        </dgm:layoutNode>
        <dgm:layoutNode name="compChildNode">
          <dgm:alg type="composite"/>
          <dgm:shape xmlns:r="http://schemas.openxmlformats.org/officeDocument/2006/relationships" r:blip="">
            <dgm:adjLst/>
          </dgm:shape>
          <dgm:presOf/>
          <dgm:constrLst>
            <dgm:constr type="w" for="des" forName="childNode" refType="w"/>
            <dgm:constr type="h" for="des" forName="childNode" refType="h"/>
          </dgm:constrLst>
          <dgm:ruleLst/>
          <dgm:layoutNode name="theInnerList">
            <dgm:alg type="lin">
              <dgm:param type="linDir" val="fromT"/>
            </dgm:alg>
            <dgm:shape xmlns:r="http://schemas.openxmlformats.org/officeDocument/2006/relationships" r:blip="">
              <dgm:adjLst/>
            </dgm:shape>
            <dgm:presOf/>
            <dgm:constrLst/>
            <dgm:ruleLst/>
            <dgm:forEach name="childNodeForEach" axis="ch" ptType="node">
              <dgm:layoutNode name="child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tMarg" refType="primFontSz" fact="0.15"/>
                  <dgm:constr type="bMarg" refType="primFontSz" fact="0.15"/>
                  <dgm:constr type="lMarg" refType="primFontSz" fact="0.2"/>
                  <dgm:constr type="rMarg" refType="primFontSz" fact="0.2"/>
                </dgm:constrLst>
                <dgm:ruleLst>
                  <dgm:rule type="primFontSz" val="5" fact="NaN" max="NaN"/>
                </dgm:ruleLst>
              </dgm:layoutNode>
              <dgm:choose name="Name3">
                <dgm:if name="Name4" axis="self" ptType="node" func="revPos" op="equ" val="1"/>
                <dgm:else name="Name5">
                  <dgm:layoutNode name="aSpace2">
                    <dgm:alg type="sp"/>
                    <dgm:shape xmlns:r="http://schemas.openxmlformats.org/officeDocument/2006/relationships" r:blip="">
                      <dgm:adjLst/>
                    </dgm:shape>
                    <dgm:presOf/>
                    <dgm:constrLst/>
                    <dgm:ruleLst/>
                  </dgm:layoutNode>
                </dgm:else>
              </dgm:choose>
            </dgm:forEach>
          </dgm:layoutNode>
        </dgm:layoutNode>
      </dgm:layoutNode>
      <dgm:choose name="Name6">
        <dgm:if name="Name7" axis="self" ptType="node" func="revPos" op="equ" val="1"/>
        <dgm:else name="Name8">
          <dgm:layoutNode name="aSpace">
            <dgm:alg type="sp"/>
            <dgm:shape xmlns:r="http://schemas.openxmlformats.org/officeDocument/2006/relationships" r:blip="">
              <dgm:adjLst/>
            </dgm:shape>
            <dgm:presOf/>
            <dgm:constrLst/>
            <dgm:ruleLst/>
          </dgm:layoutNode>
        </dgm:else>
      </dgm:choose>
    </dgm:forEach>
  </dgm:layoutNode>
</dgm:layoutDef>
</file>

<file path=xl/diagrams/layout5.xml><?xml version="1.0" encoding="utf-8"?>
<dgm:layoutDef xmlns:dgm="http://schemas.openxmlformats.org/drawingml/2006/diagram" xmlns:a="http://schemas.openxmlformats.org/drawingml/2006/main" uniqueId="urn:microsoft.com/office/officeart/2005/8/layout/default">
  <dgm:title val=""/>
  <dgm:desc val=""/>
  <dgm:catLst>
    <dgm:cat type="list" pri="4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13" Type="http://schemas.openxmlformats.org/officeDocument/2006/relationships/diagramQuickStyle" Target="../diagrams/quickStyle3.xml"/><Relationship Id="rId3" Type="http://schemas.openxmlformats.org/officeDocument/2006/relationships/diagramQuickStyle" Target="../diagrams/quickStyle1.xml"/><Relationship Id="rId7" Type="http://schemas.openxmlformats.org/officeDocument/2006/relationships/diagramLayout" Target="../diagrams/layout2.xml"/><Relationship Id="rId12" Type="http://schemas.openxmlformats.org/officeDocument/2006/relationships/diagramLayout" Target="../diagrams/layout3.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5" Type="http://schemas.microsoft.com/office/2007/relationships/diagramDrawing" Target="../diagrams/drawing1.xml"/><Relationship Id="rId15" Type="http://schemas.microsoft.com/office/2007/relationships/diagramDrawing" Target="../diagrams/drawing3.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s>
</file>

<file path=xl/drawings/_rels/drawing2.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6" Type="http://schemas.openxmlformats.org/officeDocument/2006/relationships/image" Target="../media/image16.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s>
</file>

<file path=xl/drawings/_rels/drawing3.xml.rels><?xml version="1.0" encoding="UTF-8" standalone="yes"?>
<Relationships xmlns="http://schemas.openxmlformats.org/package/2006/relationships"><Relationship Id="rId8" Type="http://schemas.openxmlformats.org/officeDocument/2006/relationships/diagramQuickStyle" Target="../diagrams/quickStyle5.xml"/><Relationship Id="rId3" Type="http://schemas.openxmlformats.org/officeDocument/2006/relationships/diagramQuickStyle" Target="../diagrams/quickStyle4.xml"/><Relationship Id="rId7" Type="http://schemas.openxmlformats.org/officeDocument/2006/relationships/diagramLayout" Target="../diagrams/layout5.xml"/><Relationship Id="rId2" Type="http://schemas.openxmlformats.org/officeDocument/2006/relationships/diagramLayout" Target="../diagrams/layout4.xml"/><Relationship Id="rId1" Type="http://schemas.openxmlformats.org/officeDocument/2006/relationships/diagramData" Target="../diagrams/data4.xml"/><Relationship Id="rId6" Type="http://schemas.openxmlformats.org/officeDocument/2006/relationships/diagramData" Target="../diagrams/data5.xml"/><Relationship Id="rId5" Type="http://schemas.microsoft.com/office/2007/relationships/diagramDrawing" Target="../diagrams/drawing4.xml"/><Relationship Id="rId10" Type="http://schemas.microsoft.com/office/2007/relationships/diagramDrawing" Target="../diagrams/drawing5.xml"/><Relationship Id="rId4" Type="http://schemas.openxmlformats.org/officeDocument/2006/relationships/diagramColors" Target="../diagrams/colors4.xml"/><Relationship Id="rId9" Type="http://schemas.openxmlformats.org/officeDocument/2006/relationships/diagramColors" Target="../diagrams/colors5.xml"/></Relationships>
</file>

<file path=xl/drawings/_rels/drawing4.xml.rels><?xml version="1.0" encoding="UTF-8" standalone="yes"?>
<Relationships xmlns="http://schemas.openxmlformats.org/package/2006/relationships"><Relationship Id="rId1" Type="http://schemas.openxmlformats.org/officeDocument/2006/relationships/hyperlink" Target="https://www.viragegroup.com/wp-content/uploads/2022/07/Checklist-Process-Priorisation.pdf" TargetMode="External"/></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504825</xdr:colOff>
      <xdr:row>20</xdr:row>
      <xdr:rowOff>43408</xdr:rowOff>
    </xdr:from>
    <xdr:to>
      <xdr:col>15</xdr:col>
      <xdr:colOff>250825</xdr:colOff>
      <xdr:row>23</xdr:row>
      <xdr:rowOff>85726</xdr:rowOff>
    </xdr:to>
    <xdr:graphicFrame macro="">
      <xdr:nvGraphicFramePr>
        <xdr:cNvPr id="3" name="Diagramme 2">
          <a:extLst>
            <a:ext uri="{FF2B5EF4-FFF2-40B4-BE49-F238E27FC236}">
              <a16:creationId xmlns:a16="http://schemas.microsoft.com/office/drawing/2014/main" id="{1CD17A62-E9F0-4AF6-D80A-45258D01222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7</xdr:col>
      <xdr:colOff>0</xdr:colOff>
      <xdr:row>24</xdr:row>
      <xdr:rowOff>93675</xdr:rowOff>
    </xdr:from>
    <xdr:to>
      <xdr:col>17</xdr:col>
      <xdr:colOff>508000</xdr:colOff>
      <xdr:row>27</xdr:row>
      <xdr:rowOff>414</xdr:rowOff>
    </xdr:to>
    <xdr:graphicFrame macro="">
      <xdr:nvGraphicFramePr>
        <xdr:cNvPr id="4" name="Diagramme 3">
          <a:extLst>
            <a:ext uri="{FF2B5EF4-FFF2-40B4-BE49-F238E27FC236}">
              <a16:creationId xmlns:a16="http://schemas.microsoft.com/office/drawing/2014/main" id="{48DA06B2-9BCC-98EC-6AB5-42ABD0F58DE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4</xdr:col>
      <xdr:colOff>323849</xdr:colOff>
      <xdr:row>4</xdr:row>
      <xdr:rowOff>85725</xdr:rowOff>
    </xdr:from>
    <xdr:to>
      <xdr:col>15</xdr:col>
      <xdr:colOff>47625</xdr:colOff>
      <xdr:row>19</xdr:row>
      <xdr:rowOff>104775</xdr:rowOff>
    </xdr:to>
    <xdr:graphicFrame macro="">
      <xdr:nvGraphicFramePr>
        <xdr:cNvPr id="5" name="Diagramme 4">
          <a:extLst>
            <a:ext uri="{FF2B5EF4-FFF2-40B4-BE49-F238E27FC236}">
              <a16:creationId xmlns:a16="http://schemas.microsoft.com/office/drawing/2014/main" id="{02854DDC-EE67-4399-93D8-9A53F00E79B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2397630</xdr:colOff>
      <xdr:row>7</xdr:row>
      <xdr:rowOff>73152</xdr:rowOff>
    </xdr:from>
    <xdr:to>
      <xdr:col>3</xdr:col>
      <xdr:colOff>2413255</xdr:colOff>
      <xdr:row>30</xdr:row>
      <xdr:rowOff>154408</xdr:rowOff>
    </xdr:to>
    <xdr:cxnSp macro="">
      <xdr:nvCxnSpPr>
        <xdr:cNvPr id="2" name="Connecteur droit 1">
          <a:extLst>
            <a:ext uri="{FF2B5EF4-FFF2-40B4-BE49-F238E27FC236}">
              <a16:creationId xmlns:a16="http://schemas.microsoft.com/office/drawing/2014/main" id="{B20BAA54-81AB-C74E-4C27-EAD66B60F37C}"/>
            </a:ext>
          </a:extLst>
        </xdr:cNvPr>
        <xdr:cNvCxnSpPr>
          <a:cxnSpLocks/>
        </xdr:cNvCxnSpPr>
      </xdr:nvCxnSpPr>
      <xdr:spPr>
        <a:xfrm flipH="1">
          <a:off x="3997830" y="835152"/>
          <a:ext cx="15625" cy="4462756"/>
        </a:xfrm>
        <a:prstGeom prst="line">
          <a:avLst/>
        </a:prstGeom>
        <a:ln w="571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1030916</xdr:colOff>
      <xdr:row>7</xdr:row>
      <xdr:rowOff>73152</xdr:rowOff>
    </xdr:from>
    <xdr:to>
      <xdr:col>5</xdr:col>
      <xdr:colOff>1062165</xdr:colOff>
      <xdr:row>30</xdr:row>
      <xdr:rowOff>178443</xdr:rowOff>
    </xdr:to>
    <xdr:cxnSp macro="">
      <xdr:nvCxnSpPr>
        <xdr:cNvPr id="3" name="Connecteur droit 2">
          <a:extLst>
            <a:ext uri="{FF2B5EF4-FFF2-40B4-BE49-F238E27FC236}">
              <a16:creationId xmlns:a16="http://schemas.microsoft.com/office/drawing/2014/main" id="{6029202E-8600-363A-4FD3-30B8895D1367}"/>
            </a:ext>
          </a:extLst>
        </xdr:cNvPr>
        <xdr:cNvCxnSpPr>
          <a:cxnSpLocks/>
        </xdr:cNvCxnSpPr>
      </xdr:nvCxnSpPr>
      <xdr:spPr>
        <a:xfrm flipH="1">
          <a:off x="7965116" y="835152"/>
          <a:ext cx="31249" cy="4486791"/>
        </a:xfrm>
        <a:prstGeom prst="line">
          <a:avLst/>
        </a:prstGeom>
        <a:ln w="571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477710</xdr:colOff>
      <xdr:row>7</xdr:row>
      <xdr:rowOff>0</xdr:rowOff>
    </xdr:from>
    <xdr:to>
      <xdr:col>5</xdr:col>
      <xdr:colOff>330710</xdr:colOff>
      <xdr:row>9</xdr:row>
      <xdr:rowOff>15000</xdr:rowOff>
    </xdr:to>
    <xdr:sp macro="" textlink="">
      <xdr:nvSpPr>
        <xdr:cNvPr id="4" name="ZoneTexte 3">
          <a:extLst>
            <a:ext uri="{FF2B5EF4-FFF2-40B4-BE49-F238E27FC236}">
              <a16:creationId xmlns:a16="http://schemas.microsoft.com/office/drawing/2014/main" id="{0F91D821-1419-3F74-E37A-F56713EFC6CD}"/>
            </a:ext>
          </a:extLst>
        </xdr:cNvPr>
        <xdr:cNvSpPr txBox="1"/>
      </xdr:nvSpPr>
      <xdr:spPr>
        <a:xfrm>
          <a:off x="4744910" y="762000"/>
          <a:ext cx="2520000" cy="396000"/>
        </a:xfrm>
        <a:prstGeom prst="rect">
          <a:avLst/>
        </a:prstGeom>
      </xdr:spPr>
      <xdr:style>
        <a:lnRef idx="2">
          <a:schemeClr val="accent4"/>
        </a:lnRef>
        <a:fillRef idx="1">
          <a:schemeClr val="lt1"/>
        </a:fillRef>
        <a:effectRef idx="0">
          <a:schemeClr val="accent4"/>
        </a:effectRef>
        <a:fontRef idx="minor">
          <a:schemeClr val="dk1"/>
        </a:fontRef>
      </xdr:style>
      <xdr:txBody>
        <a:bodyPr wrap="square" rtlCol="0">
          <a:noAutofit/>
        </a:bodyP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fr-FR"/>
            <a:t>Métier</a:t>
          </a:r>
        </a:p>
      </xdr:txBody>
    </xdr:sp>
    <xdr:clientData/>
  </xdr:twoCellAnchor>
  <xdr:twoCellAnchor>
    <xdr:from>
      <xdr:col>5</xdr:col>
      <xdr:colOff>1793619</xdr:colOff>
      <xdr:row>7</xdr:row>
      <xdr:rowOff>0</xdr:rowOff>
    </xdr:from>
    <xdr:to>
      <xdr:col>6</xdr:col>
      <xdr:colOff>1646619</xdr:colOff>
      <xdr:row>9</xdr:row>
      <xdr:rowOff>15000</xdr:rowOff>
    </xdr:to>
    <xdr:sp macro="" textlink="">
      <xdr:nvSpPr>
        <xdr:cNvPr id="5" name="ZoneTexte 4">
          <a:extLst>
            <a:ext uri="{FF2B5EF4-FFF2-40B4-BE49-F238E27FC236}">
              <a16:creationId xmlns:a16="http://schemas.microsoft.com/office/drawing/2014/main" id="{714F78D1-CD2D-A4A5-EFF5-4147120D3BA3}"/>
            </a:ext>
          </a:extLst>
        </xdr:cNvPr>
        <xdr:cNvSpPr txBox="1"/>
      </xdr:nvSpPr>
      <xdr:spPr>
        <a:xfrm>
          <a:off x="8727819" y="762000"/>
          <a:ext cx="2520000" cy="396000"/>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fr-FR"/>
            <a:t>DSI</a:t>
          </a:r>
        </a:p>
      </xdr:txBody>
    </xdr:sp>
    <xdr:clientData/>
  </xdr:twoCellAnchor>
  <xdr:twoCellAnchor>
    <xdr:from>
      <xdr:col>4</xdr:col>
      <xdr:colOff>219782</xdr:colOff>
      <xdr:row>15</xdr:row>
      <xdr:rowOff>122938</xdr:rowOff>
    </xdr:from>
    <xdr:to>
      <xdr:col>4</xdr:col>
      <xdr:colOff>1699790</xdr:colOff>
      <xdr:row>18</xdr:row>
      <xdr:rowOff>22778</xdr:rowOff>
    </xdr:to>
    <xdr:sp macro="" textlink="">
      <xdr:nvSpPr>
        <xdr:cNvPr id="6" name="Rectangle 5">
          <a:extLst>
            <a:ext uri="{FF2B5EF4-FFF2-40B4-BE49-F238E27FC236}">
              <a16:creationId xmlns:a16="http://schemas.microsoft.com/office/drawing/2014/main" id="{3149FA39-5045-12BB-81FC-62AA460450D7}"/>
            </a:ext>
          </a:extLst>
        </xdr:cNvPr>
        <xdr:cNvSpPr/>
      </xdr:nvSpPr>
      <xdr:spPr>
        <a:xfrm>
          <a:off x="4486982" y="2408938"/>
          <a:ext cx="1480008" cy="47134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100"/>
            <a:t>Renseigner la demande</a:t>
          </a:r>
        </a:p>
      </xdr:txBody>
    </xdr:sp>
    <xdr:clientData/>
  </xdr:twoCellAnchor>
  <xdr:twoCellAnchor>
    <xdr:from>
      <xdr:col>4</xdr:col>
      <xdr:colOff>1883646</xdr:colOff>
      <xdr:row>11</xdr:row>
      <xdr:rowOff>184662</xdr:rowOff>
    </xdr:from>
    <xdr:to>
      <xdr:col>5</xdr:col>
      <xdr:colOff>1793618</xdr:colOff>
      <xdr:row>11</xdr:row>
      <xdr:rowOff>187039</xdr:rowOff>
    </xdr:to>
    <xdr:cxnSp macro="">
      <xdr:nvCxnSpPr>
        <xdr:cNvPr id="7" name="Connecteur : en angle 6">
          <a:extLst>
            <a:ext uri="{FF2B5EF4-FFF2-40B4-BE49-F238E27FC236}">
              <a16:creationId xmlns:a16="http://schemas.microsoft.com/office/drawing/2014/main" id="{09F5F22A-78A6-2CD1-A245-99858FA0D2F6}"/>
            </a:ext>
          </a:extLst>
        </xdr:cNvPr>
        <xdr:cNvCxnSpPr>
          <a:cxnSpLocks/>
          <a:stCxn id="22" idx="3"/>
          <a:endCxn id="17" idx="1"/>
        </xdr:cNvCxnSpPr>
      </xdr:nvCxnSpPr>
      <xdr:spPr>
        <a:xfrm flipV="1">
          <a:off x="6150846" y="1708662"/>
          <a:ext cx="2576972" cy="2377"/>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1572622</xdr:colOff>
      <xdr:row>18</xdr:row>
      <xdr:rowOff>171418</xdr:rowOff>
    </xdr:from>
    <xdr:to>
      <xdr:col>6</xdr:col>
      <xdr:colOff>385630</xdr:colOff>
      <xdr:row>21</xdr:row>
      <xdr:rowOff>71258</xdr:rowOff>
    </xdr:to>
    <xdr:sp macro="" textlink="">
      <xdr:nvSpPr>
        <xdr:cNvPr id="8" name="Rectangle 7">
          <a:extLst>
            <a:ext uri="{FF2B5EF4-FFF2-40B4-BE49-F238E27FC236}">
              <a16:creationId xmlns:a16="http://schemas.microsoft.com/office/drawing/2014/main" id="{1C7C1864-2B6C-9DA0-E99C-B645F8B3DF70}"/>
            </a:ext>
          </a:extLst>
        </xdr:cNvPr>
        <xdr:cNvSpPr/>
      </xdr:nvSpPr>
      <xdr:spPr>
        <a:xfrm>
          <a:off x="8506822" y="3028918"/>
          <a:ext cx="1480008" cy="4713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100"/>
            <a:t>Prise en compte de la demande</a:t>
          </a:r>
        </a:p>
      </xdr:txBody>
    </xdr:sp>
    <xdr:clientData/>
  </xdr:twoCellAnchor>
  <xdr:twoCellAnchor>
    <xdr:from>
      <xdr:col>3</xdr:col>
      <xdr:colOff>635121</xdr:colOff>
      <xdr:row>20</xdr:row>
      <xdr:rowOff>26088</xdr:rowOff>
    </xdr:from>
    <xdr:to>
      <xdr:col>5</xdr:col>
      <xdr:colOff>1572622</xdr:colOff>
      <xdr:row>20</xdr:row>
      <xdr:rowOff>26089</xdr:rowOff>
    </xdr:to>
    <xdr:cxnSp macro="">
      <xdr:nvCxnSpPr>
        <xdr:cNvPr id="9" name="Connecteur : en angle 9">
          <a:extLst>
            <a:ext uri="{FF2B5EF4-FFF2-40B4-BE49-F238E27FC236}">
              <a16:creationId xmlns:a16="http://schemas.microsoft.com/office/drawing/2014/main" id="{7AF4A944-0AC2-4FF4-D936-86E98A7C6277}"/>
            </a:ext>
          </a:extLst>
        </xdr:cNvPr>
        <xdr:cNvCxnSpPr>
          <a:cxnSpLocks/>
          <a:stCxn id="35" idx="3"/>
          <a:endCxn id="8" idx="1"/>
        </xdr:cNvCxnSpPr>
      </xdr:nvCxnSpPr>
      <xdr:spPr>
        <a:xfrm flipV="1">
          <a:off x="2235321" y="3264588"/>
          <a:ext cx="6271501"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872061</xdr:colOff>
      <xdr:row>31</xdr:row>
      <xdr:rowOff>129250</xdr:rowOff>
    </xdr:from>
    <xdr:to>
      <xdr:col>6</xdr:col>
      <xdr:colOff>27913</xdr:colOff>
      <xdr:row>34</xdr:row>
      <xdr:rowOff>29090</xdr:rowOff>
    </xdr:to>
    <xdr:sp macro="" textlink="">
      <xdr:nvSpPr>
        <xdr:cNvPr id="10" name="Rectangle 9">
          <a:extLst>
            <a:ext uri="{FF2B5EF4-FFF2-40B4-BE49-F238E27FC236}">
              <a16:creationId xmlns:a16="http://schemas.microsoft.com/office/drawing/2014/main" id="{2925DF86-3F0E-8545-0D4C-AAB6F5F6C282}"/>
            </a:ext>
          </a:extLst>
        </xdr:cNvPr>
        <xdr:cNvSpPr/>
      </xdr:nvSpPr>
      <xdr:spPr>
        <a:xfrm>
          <a:off x="2472261" y="5463250"/>
          <a:ext cx="7156852" cy="471340"/>
        </a:xfrm>
        <a:prstGeom prst="rect">
          <a:avLst/>
        </a:prstGeom>
        <a:gradFill>
          <a:gsLst>
            <a:gs pos="21000">
              <a:schemeClr val="accent2"/>
            </a:gs>
            <a:gs pos="78000">
              <a:schemeClr val="accent1"/>
            </a:gs>
          </a:gsLst>
          <a:lin ang="0" scaled="1"/>
        </a:gradFill>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100"/>
            <a:t>Présentation au  comité</a:t>
          </a:r>
        </a:p>
      </xdr:txBody>
    </xdr:sp>
    <xdr:clientData/>
  </xdr:twoCellAnchor>
  <xdr:twoCellAnchor>
    <xdr:from>
      <xdr:col>5</xdr:col>
      <xdr:colOff>2309452</xdr:colOff>
      <xdr:row>21</xdr:row>
      <xdr:rowOff>71258</xdr:rowOff>
    </xdr:from>
    <xdr:to>
      <xdr:col>5</xdr:col>
      <xdr:colOff>2312626</xdr:colOff>
      <xdr:row>24</xdr:row>
      <xdr:rowOff>72502</xdr:rowOff>
    </xdr:to>
    <xdr:cxnSp macro="">
      <xdr:nvCxnSpPr>
        <xdr:cNvPr id="11" name="Connecteur : en angle 22">
          <a:extLst>
            <a:ext uri="{FF2B5EF4-FFF2-40B4-BE49-F238E27FC236}">
              <a16:creationId xmlns:a16="http://schemas.microsoft.com/office/drawing/2014/main" id="{E49BBD80-A4ED-1918-2AC9-51403DB118FB}"/>
            </a:ext>
          </a:extLst>
        </xdr:cNvPr>
        <xdr:cNvCxnSpPr>
          <a:cxnSpLocks/>
          <a:stCxn id="8" idx="2"/>
          <a:endCxn id="15" idx="0"/>
        </xdr:cNvCxnSpPr>
      </xdr:nvCxnSpPr>
      <xdr:spPr>
        <a:xfrm flipH="1">
          <a:off x="9243652" y="3500258"/>
          <a:ext cx="3174" cy="5727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219782</xdr:colOff>
      <xdr:row>21</xdr:row>
      <xdr:rowOff>110022</xdr:rowOff>
    </xdr:from>
    <xdr:to>
      <xdr:col>4</xdr:col>
      <xdr:colOff>1699790</xdr:colOff>
      <xdr:row>24</xdr:row>
      <xdr:rowOff>40192</xdr:rowOff>
    </xdr:to>
    <xdr:sp macro="" textlink="">
      <xdr:nvSpPr>
        <xdr:cNvPr id="12" name="Rectangle 11">
          <a:extLst>
            <a:ext uri="{FF2B5EF4-FFF2-40B4-BE49-F238E27FC236}">
              <a16:creationId xmlns:a16="http://schemas.microsoft.com/office/drawing/2014/main" id="{8685F137-01C8-02EF-4D4B-183C01E3C61D}"/>
            </a:ext>
          </a:extLst>
        </xdr:cNvPr>
        <xdr:cNvSpPr/>
      </xdr:nvSpPr>
      <xdr:spPr>
        <a:xfrm>
          <a:off x="4486982" y="3539022"/>
          <a:ext cx="1480008" cy="50167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100"/>
            <a:t>Compléter la demande</a:t>
          </a:r>
        </a:p>
      </xdr:txBody>
    </xdr:sp>
    <xdr:clientData/>
  </xdr:twoCellAnchor>
  <xdr:twoCellAnchor>
    <xdr:from>
      <xdr:col>4</xdr:col>
      <xdr:colOff>959786</xdr:colOff>
      <xdr:row>20</xdr:row>
      <xdr:rowOff>26088</xdr:rowOff>
    </xdr:from>
    <xdr:to>
      <xdr:col>5</xdr:col>
      <xdr:colOff>1572622</xdr:colOff>
      <xdr:row>21</xdr:row>
      <xdr:rowOff>110022</xdr:rowOff>
    </xdr:to>
    <xdr:cxnSp macro="">
      <xdr:nvCxnSpPr>
        <xdr:cNvPr id="13" name="Connecteur : en angle 12">
          <a:extLst>
            <a:ext uri="{FF2B5EF4-FFF2-40B4-BE49-F238E27FC236}">
              <a16:creationId xmlns:a16="http://schemas.microsoft.com/office/drawing/2014/main" id="{3DEEC7C3-C6FF-BE46-4D8A-422B4D6A133A}"/>
            </a:ext>
          </a:extLst>
        </xdr:cNvPr>
        <xdr:cNvCxnSpPr>
          <a:cxnSpLocks/>
          <a:stCxn id="12" idx="0"/>
          <a:endCxn id="8" idx="1"/>
        </xdr:cNvCxnSpPr>
      </xdr:nvCxnSpPr>
      <xdr:spPr>
        <a:xfrm rot="5400000" flipH="1" flipV="1">
          <a:off x="6729687" y="1761887"/>
          <a:ext cx="274434" cy="327983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2309452</xdr:colOff>
      <xdr:row>26</xdr:row>
      <xdr:rowOff>162841</xdr:rowOff>
    </xdr:from>
    <xdr:to>
      <xdr:col>6</xdr:col>
      <xdr:colOff>720973</xdr:colOff>
      <xdr:row>27</xdr:row>
      <xdr:rowOff>183326</xdr:rowOff>
    </xdr:to>
    <xdr:cxnSp macro="">
      <xdr:nvCxnSpPr>
        <xdr:cNvPr id="14" name="Connecteur : en angle 13">
          <a:extLst>
            <a:ext uri="{FF2B5EF4-FFF2-40B4-BE49-F238E27FC236}">
              <a16:creationId xmlns:a16="http://schemas.microsoft.com/office/drawing/2014/main" id="{41458FB9-4CAC-0FC9-76B7-67ED72CC24D3}"/>
            </a:ext>
          </a:extLst>
        </xdr:cNvPr>
        <xdr:cNvCxnSpPr>
          <a:cxnSpLocks/>
          <a:stCxn id="15" idx="2"/>
          <a:endCxn id="43" idx="0"/>
        </xdr:cNvCxnSpPr>
      </xdr:nvCxnSpPr>
      <xdr:spPr>
        <a:xfrm rot="16200000" flipH="1">
          <a:off x="9677420" y="4110573"/>
          <a:ext cx="210985" cy="1078521"/>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1572622</xdr:colOff>
      <xdr:row>24</xdr:row>
      <xdr:rowOff>72502</xdr:rowOff>
    </xdr:from>
    <xdr:to>
      <xdr:col>6</xdr:col>
      <xdr:colOff>379281</xdr:colOff>
      <xdr:row>26</xdr:row>
      <xdr:rowOff>162842</xdr:rowOff>
    </xdr:to>
    <xdr:sp macro="" textlink="">
      <xdr:nvSpPr>
        <xdr:cNvPr id="15" name="Rectangle 14">
          <a:extLst>
            <a:ext uri="{FF2B5EF4-FFF2-40B4-BE49-F238E27FC236}">
              <a16:creationId xmlns:a16="http://schemas.microsoft.com/office/drawing/2014/main" id="{C8FA6E8F-1A62-855C-5914-460E60F5A5A1}"/>
            </a:ext>
          </a:extLst>
        </xdr:cNvPr>
        <xdr:cNvSpPr/>
      </xdr:nvSpPr>
      <xdr:spPr>
        <a:xfrm>
          <a:off x="8506822" y="4073002"/>
          <a:ext cx="1473659" cy="4713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r>
            <a:rPr lang="fr-FR" sz="1100" kern="1200">
              <a:solidFill>
                <a:schemeClr val="lt1"/>
              </a:solidFill>
              <a:latin typeface="+mn-lt"/>
              <a:ea typeface="+mn-ea"/>
              <a:cs typeface="+mn-cs"/>
            </a:rPr>
            <a:t>Complément et évaluation</a:t>
          </a:r>
        </a:p>
      </xdr:txBody>
    </xdr:sp>
    <xdr:clientData/>
  </xdr:twoCellAnchor>
  <xdr:twoCellAnchor>
    <xdr:from>
      <xdr:col>6</xdr:col>
      <xdr:colOff>416788</xdr:colOff>
      <xdr:row>15</xdr:row>
      <xdr:rowOff>129672</xdr:rowOff>
    </xdr:from>
    <xdr:to>
      <xdr:col>6</xdr:col>
      <xdr:colOff>1896796</xdr:colOff>
      <xdr:row>18</xdr:row>
      <xdr:rowOff>29512</xdr:rowOff>
    </xdr:to>
    <xdr:sp macro="" textlink="">
      <xdr:nvSpPr>
        <xdr:cNvPr id="16" name="Rectangle 15">
          <a:extLst>
            <a:ext uri="{FF2B5EF4-FFF2-40B4-BE49-F238E27FC236}">
              <a16:creationId xmlns:a16="http://schemas.microsoft.com/office/drawing/2014/main" id="{23E59642-F1DE-B69E-86A2-9F23C78FF105}"/>
            </a:ext>
          </a:extLst>
        </xdr:cNvPr>
        <xdr:cNvSpPr/>
      </xdr:nvSpPr>
      <xdr:spPr>
        <a:xfrm>
          <a:off x="10017988" y="2415672"/>
          <a:ext cx="1480008" cy="47134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100"/>
            <a:t>No Go + Communication</a:t>
          </a:r>
        </a:p>
      </xdr:txBody>
    </xdr:sp>
    <xdr:clientData/>
  </xdr:twoCellAnchor>
  <xdr:twoCellAnchor>
    <xdr:from>
      <xdr:col>5</xdr:col>
      <xdr:colOff>1793618</xdr:colOff>
      <xdr:row>10</xdr:row>
      <xdr:rowOff>139492</xdr:rowOff>
    </xdr:from>
    <xdr:to>
      <xdr:col>6</xdr:col>
      <xdr:colOff>625172</xdr:colOff>
      <xdr:row>13</xdr:row>
      <xdr:rowOff>39332</xdr:rowOff>
    </xdr:to>
    <xdr:sp macro="" textlink="">
      <xdr:nvSpPr>
        <xdr:cNvPr id="17" name="Rectangle 16">
          <a:extLst>
            <a:ext uri="{FF2B5EF4-FFF2-40B4-BE49-F238E27FC236}">
              <a16:creationId xmlns:a16="http://schemas.microsoft.com/office/drawing/2014/main" id="{6B47CF06-34F9-0346-99D6-E3E8502A5201}"/>
            </a:ext>
          </a:extLst>
        </xdr:cNvPr>
        <xdr:cNvSpPr/>
      </xdr:nvSpPr>
      <xdr:spPr>
        <a:xfrm>
          <a:off x="8727818" y="1472992"/>
          <a:ext cx="1498554" cy="4713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100"/>
            <a:t>Présentation de la demande</a:t>
          </a:r>
        </a:p>
      </xdr:txBody>
    </xdr:sp>
    <xdr:clientData/>
  </xdr:twoCellAnchor>
  <xdr:twoCellAnchor>
    <xdr:from>
      <xdr:col>4</xdr:col>
      <xdr:colOff>959786</xdr:colOff>
      <xdr:row>13</xdr:row>
      <xdr:rowOff>39333</xdr:rowOff>
    </xdr:from>
    <xdr:to>
      <xdr:col>5</xdr:col>
      <xdr:colOff>2542895</xdr:colOff>
      <xdr:row>15</xdr:row>
      <xdr:rowOff>122939</xdr:rowOff>
    </xdr:to>
    <xdr:cxnSp macro="">
      <xdr:nvCxnSpPr>
        <xdr:cNvPr id="18" name="Connecteur : en angle 17">
          <a:extLst>
            <a:ext uri="{FF2B5EF4-FFF2-40B4-BE49-F238E27FC236}">
              <a16:creationId xmlns:a16="http://schemas.microsoft.com/office/drawing/2014/main" id="{527A78D0-8558-3011-450A-BAD8F4481817}"/>
            </a:ext>
          </a:extLst>
        </xdr:cNvPr>
        <xdr:cNvCxnSpPr>
          <a:cxnSpLocks/>
          <a:stCxn id="17" idx="2"/>
          <a:endCxn id="6" idx="0"/>
        </xdr:cNvCxnSpPr>
      </xdr:nvCxnSpPr>
      <xdr:spPr>
        <a:xfrm rot="5400000">
          <a:off x="7119738" y="51581"/>
          <a:ext cx="464606" cy="4250109"/>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1876266</xdr:colOff>
      <xdr:row>15</xdr:row>
      <xdr:rowOff>122174</xdr:rowOff>
    </xdr:from>
    <xdr:to>
      <xdr:col>5</xdr:col>
      <xdr:colOff>689274</xdr:colOff>
      <xdr:row>18</xdr:row>
      <xdr:rowOff>22014</xdr:rowOff>
    </xdr:to>
    <xdr:sp macro="" textlink="">
      <xdr:nvSpPr>
        <xdr:cNvPr id="19" name="Rectangle 18">
          <a:extLst>
            <a:ext uri="{FF2B5EF4-FFF2-40B4-BE49-F238E27FC236}">
              <a16:creationId xmlns:a16="http://schemas.microsoft.com/office/drawing/2014/main" id="{5B52F4B8-28BF-D64C-CB6A-23F20F7C3323}"/>
            </a:ext>
          </a:extLst>
        </xdr:cNvPr>
        <xdr:cNvSpPr/>
      </xdr:nvSpPr>
      <xdr:spPr>
        <a:xfrm>
          <a:off x="6143466" y="2408174"/>
          <a:ext cx="1480008" cy="471340"/>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100"/>
            <a:t>Renseigner un ticket</a:t>
          </a:r>
        </a:p>
      </xdr:txBody>
    </xdr:sp>
    <xdr:clientData/>
  </xdr:twoCellAnchor>
  <xdr:twoCellAnchor>
    <xdr:from>
      <xdr:col>4</xdr:col>
      <xdr:colOff>2616270</xdr:colOff>
      <xdr:row>13</xdr:row>
      <xdr:rowOff>39333</xdr:rowOff>
    </xdr:from>
    <xdr:to>
      <xdr:col>5</xdr:col>
      <xdr:colOff>2542895</xdr:colOff>
      <xdr:row>15</xdr:row>
      <xdr:rowOff>122175</xdr:rowOff>
    </xdr:to>
    <xdr:cxnSp macro="">
      <xdr:nvCxnSpPr>
        <xdr:cNvPr id="20" name="Connecteur : en angle 19">
          <a:extLst>
            <a:ext uri="{FF2B5EF4-FFF2-40B4-BE49-F238E27FC236}">
              <a16:creationId xmlns:a16="http://schemas.microsoft.com/office/drawing/2014/main" id="{AF31D235-CE6C-ECB2-D003-3EA6B19C2E6D}"/>
            </a:ext>
          </a:extLst>
        </xdr:cNvPr>
        <xdr:cNvCxnSpPr>
          <a:cxnSpLocks/>
          <a:stCxn id="17" idx="2"/>
          <a:endCxn id="19" idx="0"/>
        </xdr:cNvCxnSpPr>
      </xdr:nvCxnSpPr>
      <xdr:spPr>
        <a:xfrm rot="5400000">
          <a:off x="7948362" y="879441"/>
          <a:ext cx="463842" cy="2593625"/>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7</xdr:row>
      <xdr:rowOff>0</xdr:rowOff>
    </xdr:from>
    <xdr:to>
      <xdr:col>3</xdr:col>
      <xdr:colOff>1681800</xdr:colOff>
      <xdr:row>9</xdr:row>
      <xdr:rowOff>15000</xdr:rowOff>
    </xdr:to>
    <xdr:sp macro="" textlink="">
      <xdr:nvSpPr>
        <xdr:cNvPr id="21" name="ZoneTexte 72">
          <a:extLst>
            <a:ext uri="{FF2B5EF4-FFF2-40B4-BE49-F238E27FC236}">
              <a16:creationId xmlns:a16="http://schemas.microsoft.com/office/drawing/2014/main" id="{3F272A07-F4E0-CDEA-6C4E-467ED837ADD8}"/>
            </a:ext>
          </a:extLst>
        </xdr:cNvPr>
        <xdr:cNvSpPr txBox="1"/>
      </xdr:nvSpPr>
      <xdr:spPr>
        <a:xfrm>
          <a:off x="762000" y="762000"/>
          <a:ext cx="2520000" cy="396000"/>
        </a:xfrm>
        <a:prstGeom prst="rect">
          <a:avLst/>
        </a:prstGeom>
      </xdr:spPr>
      <xdr:style>
        <a:lnRef idx="2">
          <a:schemeClr val="accent2"/>
        </a:lnRef>
        <a:fillRef idx="1">
          <a:schemeClr val="lt1"/>
        </a:fillRef>
        <a:effectRef idx="0">
          <a:schemeClr val="accent2"/>
        </a:effectRef>
        <a:fontRef idx="minor">
          <a:schemeClr val="dk1"/>
        </a:fontRef>
      </xdr:style>
      <xdr:txBody>
        <a:bodyPr wrap="square" rtlCol="0">
          <a:noAutofit/>
        </a:bodyPr>
        <a:lstStyle>
          <a:defPPr>
            <a:defRPr lang="fr-F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fr-FR"/>
            <a:t>Direction / Management</a:t>
          </a:r>
        </a:p>
      </xdr:txBody>
    </xdr:sp>
    <xdr:clientData/>
  </xdr:twoCellAnchor>
  <xdr:twoCellAnchor>
    <xdr:from>
      <xdr:col>2</xdr:col>
      <xdr:colOff>652059</xdr:colOff>
      <xdr:row>10</xdr:row>
      <xdr:rowOff>141869</xdr:rowOff>
    </xdr:from>
    <xdr:to>
      <xdr:col>4</xdr:col>
      <xdr:colOff>1883646</xdr:colOff>
      <xdr:row>13</xdr:row>
      <xdr:rowOff>41709</xdr:rowOff>
    </xdr:to>
    <xdr:sp macro="" textlink="">
      <xdr:nvSpPr>
        <xdr:cNvPr id="22" name="Rectangle 21">
          <a:extLst>
            <a:ext uri="{FF2B5EF4-FFF2-40B4-BE49-F238E27FC236}">
              <a16:creationId xmlns:a16="http://schemas.microsoft.com/office/drawing/2014/main" id="{7C8562CC-C88D-7B66-4F73-839D0723810B}"/>
            </a:ext>
          </a:extLst>
        </xdr:cNvPr>
        <xdr:cNvSpPr/>
      </xdr:nvSpPr>
      <xdr:spPr>
        <a:xfrm>
          <a:off x="1414059" y="1475369"/>
          <a:ext cx="4736787" cy="471340"/>
        </a:xfrm>
        <a:prstGeom prst="rect">
          <a:avLst/>
        </a:prstGeom>
        <a:gradFill flip="none" rotWithShape="1">
          <a:gsLst>
            <a:gs pos="21000">
              <a:schemeClr val="accent2"/>
            </a:gs>
            <a:gs pos="78000">
              <a:schemeClr val="accent4"/>
            </a:gs>
          </a:gsLst>
          <a:lin ang="0" scaled="1"/>
          <a:tileRect/>
        </a:gradFill>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100"/>
            <a:t>Idée / Besoin / Problématique</a:t>
          </a:r>
        </a:p>
      </xdr:txBody>
    </xdr:sp>
    <xdr:clientData/>
  </xdr:twoCellAnchor>
  <xdr:twoCellAnchor>
    <xdr:from>
      <xdr:col>2</xdr:col>
      <xdr:colOff>652059</xdr:colOff>
      <xdr:row>15</xdr:row>
      <xdr:rowOff>126740</xdr:rowOff>
    </xdr:from>
    <xdr:to>
      <xdr:col>3</xdr:col>
      <xdr:colOff>1293867</xdr:colOff>
      <xdr:row>18</xdr:row>
      <xdr:rowOff>26580</xdr:rowOff>
    </xdr:to>
    <xdr:sp macro="" textlink="">
      <xdr:nvSpPr>
        <xdr:cNvPr id="23" name="Rectangle 22">
          <a:extLst>
            <a:ext uri="{FF2B5EF4-FFF2-40B4-BE49-F238E27FC236}">
              <a16:creationId xmlns:a16="http://schemas.microsoft.com/office/drawing/2014/main" id="{838CBDCC-5407-6C52-AB39-182DA91F8478}"/>
            </a:ext>
          </a:extLst>
        </xdr:cNvPr>
        <xdr:cNvSpPr/>
      </xdr:nvSpPr>
      <xdr:spPr>
        <a:xfrm>
          <a:off x="1414059" y="2412740"/>
          <a:ext cx="1480008" cy="47134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100"/>
            <a:t>Valider la demande</a:t>
          </a:r>
        </a:p>
      </xdr:txBody>
    </xdr:sp>
    <xdr:clientData/>
  </xdr:twoCellAnchor>
  <xdr:twoCellAnchor>
    <xdr:from>
      <xdr:col>3</xdr:col>
      <xdr:colOff>1293867</xdr:colOff>
      <xdr:row>16</xdr:row>
      <xdr:rowOff>168108</xdr:rowOff>
    </xdr:from>
    <xdr:to>
      <xdr:col>4</xdr:col>
      <xdr:colOff>219782</xdr:colOff>
      <xdr:row>16</xdr:row>
      <xdr:rowOff>171910</xdr:rowOff>
    </xdr:to>
    <xdr:cxnSp macro="">
      <xdr:nvCxnSpPr>
        <xdr:cNvPr id="24" name="Connecteur : en angle 94">
          <a:extLst>
            <a:ext uri="{FF2B5EF4-FFF2-40B4-BE49-F238E27FC236}">
              <a16:creationId xmlns:a16="http://schemas.microsoft.com/office/drawing/2014/main" id="{9680871B-208F-099B-03A6-09099AB8116A}"/>
            </a:ext>
          </a:extLst>
        </xdr:cNvPr>
        <xdr:cNvCxnSpPr>
          <a:cxnSpLocks/>
          <a:stCxn id="6" idx="1"/>
          <a:endCxn id="23" idx="3"/>
        </xdr:cNvCxnSpPr>
      </xdr:nvCxnSpPr>
      <xdr:spPr>
        <a:xfrm flipH="1">
          <a:off x="2894067" y="2644608"/>
          <a:ext cx="1592915" cy="380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xdr:col>
      <xdr:colOff>1974041</xdr:colOff>
      <xdr:row>12</xdr:row>
      <xdr:rowOff>22484</xdr:rowOff>
    </xdr:from>
    <xdr:to>
      <xdr:col>4</xdr:col>
      <xdr:colOff>2246088</xdr:colOff>
      <xdr:row>13</xdr:row>
      <xdr:rowOff>104031</xdr:rowOff>
    </xdr:to>
    <xdr:pic>
      <xdr:nvPicPr>
        <xdr:cNvPr id="25" name="Graphique 104" descr="Adresse de courrier contour">
          <a:extLst>
            <a:ext uri="{FF2B5EF4-FFF2-40B4-BE49-F238E27FC236}">
              <a16:creationId xmlns:a16="http://schemas.microsoft.com/office/drawing/2014/main" id="{B0C5A84B-249E-B31D-F672-9CA9C76CD96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241241" y="1736984"/>
          <a:ext cx="272047" cy="272047"/>
        </a:xfrm>
        <a:prstGeom prst="rect">
          <a:avLst/>
        </a:prstGeom>
      </xdr:spPr>
    </xdr:pic>
    <xdr:clientData/>
  </xdr:twoCellAnchor>
  <xdr:twoCellAnchor editAs="oneCell">
    <xdr:from>
      <xdr:col>4</xdr:col>
      <xdr:colOff>1974040</xdr:colOff>
      <xdr:row>10</xdr:row>
      <xdr:rowOff>82622</xdr:rowOff>
    </xdr:from>
    <xdr:to>
      <xdr:col>4</xdr:col>
      <xdr:colOff>2246087</xdr:colOff>
      <xdr:row>11</xdr:row>
      <xdr:rowOff>164169</xdr:rowOff>
    </xdr:to>
    <xdr:pic>
      <xdr:nvPicPr>
        <xdr:cNvPr id="26" name="Graphique 106" descr="Téléphone contour">
          <a:extLst>
            <a:ext uri="{FF2B5EF4-FFF2-40B4-BE49-F238E27FC236}">
              <a16:creationId xmlns:a16="http://schemas.microsoft.com/office/drawing/2014/main" id="{5CEC689D-8C29-2AAD-DCE4-CBA3F53F9466}"/>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6241240" y="1416122"/>
          <a:ext cx="272047" cy="272047"/>
        </a:xfrm>
        <a:prstGeom prst="rect">
          <a:avLst/>
        </a:prstGeom>
      </xdr:spPr>
    </xdr:pic>
    <xdr:clientData/>
  </xdr:twoCellAnchor>
  <xdr:twoCellAnchor editAs="oneCell">
    <xdr:from>
      <xdr:col>6</xdr:col>
      <xdr:colOff>619870</xdr:colOff>
      <xdr:row>12</xdr:row>
      <xdr:rowOff>14442</xdr:rowOff>
    </xdr:from>
    <xdr:to>
      <xdr:col>6</xdr:col>
      <xdr:colOff>939987</xdr:colOff>
      <xdr:row>13</xdr:row>
      <xdr:rowOff>144059</xdr:rowOff>
    </xdr:to>
    <xdr:pic>
      <xdr:nvPicPr>
        <xdr:cNvPr id="27" name="Graphique 108" descr="Salle de conseil contour">
          <a:extLst>
            <a:ext uri="{FF2B5EF4-FFF2-40B4-BE49-F238E27FC236}">
              <a16:creationId xmlns:a16="http://schemas.microsoft.com/office/drawing/2014/main" id="{248F6F33-FC18-0B5F-5B05-32411E1D8EAB}"/>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0221070" y="1728942"/>
          <a:ext cx="320117" cy="320117"/>
        </a:xfrm>
        <a:prstGeom prst="rect">
          <a:avLst/>
        </a:prstGeom>
      </xdr:spPr>
    </xdr:pic>
    <xdr:clientData/>
  </xdr:twoCellAnchor>
  <xdr:twoCellAnchor editAs="oneCell">
    <xdr:from>
      <xdr:col>6</xdr:col>
      <xdr:colOff>631162</xdr:colOff>
      <xdr:row>10</xdr:row>
      <xdr:rowOff>67781</xdr:rowOff>
    </xdr:from>
    <xdr:to>
      <xdr:col>6</xdr:col>
      <xdr:colOff>951279</xdr:colOff>
      <xdr:row>12</xdr:row>
      <xdr:rowOff>6898</xdr:rowOff>
    </xdr:to>
    <xdr:pic>
      <xdr:nvPicPr>
        <xdr:cNvPr id="28" name="Graphique 110" descr="Réunion en ligne contour">
          <a:extLst>
            <a:ext uri="{FF2B5EF4-FFF2-40B4-BE49-F238E27FC236}">
              <a16:creationId xmlns:a16="http://schemas.microsoft.com/office/drawing/2014/main" id="{D06A2C62-2A32-54A1-7CA6-C41817FC7C3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0232362" y="1401281"/>
          <a:ext cx="320117" cy="320117"/>
        </a:xfrm>
        <a:prstGeom prst="rect">
          <a:avLst/>
        </a:prstGeom>
      </xdr:spPr>
    </xdr:pic>
    <xdr:clientData/>
  </xdr:twoCellAnchor>
  <xdr:twoCellAnchor editAs="oneCell">
    <xdr:from>
      <xdr:col>6</xdr:col>
      <xdr:colOff>119798</xdr:colOff>
      <xdr:row>22</xdr:row>
      <xdr:rowOff>120947</xdr:rowOff>
    </xdr:from>
    <xdr:to>
      <xdr:col>6</xdr:col>
      <xdr:colOff>439915</xdr:colOff>
      <xdr:row>24</xdr:row>
      <xdr:rowOff>60064</xdr:rowOff>
    </xdr:to>
    <xdr:pic>
      <xdr:nvPicPr>
        <xdr:cNvPr id="29" name="Graphique 134" descr="Document avec un remplissage uni">
          <a:extLst>
            <a:ext uri="{FF2B5EF4-FFF2-40B4-BE49-F238E27FC236}">
              <a16:creationId xmlns:a16="http://schemas.microsoft.com/office/drawing/2014/main" id="{0A1D7813-BBD0-2163-4B08-4149C41B303D}"/>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0482998" y="4321472"/>
          <a:ext cx="320117" cy="320117"/>
        </a:xfrm>
        <a:prstGeom prst="rect">
          <a:avLst/>
        </a:prstGeom>
      </xdr:spPr>
    </xdr:pic>
    <xdr:clientData/>
  </xdr:twoCellAnchor>
  <xdr:twoCellAnchor editAs="oneCell">
    <xdr:from>
      <xdr:col>3</xdr:col>
      <xdr:colOff>522045</xdr:colOff>
      <xdr:row>30</xdr:row>
      <xdr:rowOff>178443</xdr:rowOff>
    </xdr:from>
    <xdr:to>
      <xdr:col>3</xdr:col>
      <xdr:colOff>842162</xdr:colOff>
      <xdr:row>32</xdr:row>
      <xdr:rowOff>117560</xdr:rowOff>
    </xdr:to>
    <xdr:pic>
      <xdr:nvPicPr>
        <xdr:cNvPr id="30" name="Graphique 152" descr="Salle de conseil contour">
          <a:extLst>
            <a:ext uri="{FF2B5EF4-FFF2-40B4-BE49-F238E27FC236}">
              <a16:creationId xmlns:a16="http://schemas.microsoft.com/office/drawing/2014/main" id="{54EC687C-FD86-7C9F-AC5E-CAB61CF124C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2122245" y="5321943"/>
          <a:ext cx="320117" cy="320117"/>
        </a:xfrm>
        <a:prstGeom prst="rect">
          <a:avLst/>
        </a:prstGeom>
      </xdr:spPr>
    </xdr:pic>
    <xdr:clientData/>
  </xdr:twoCellAnchor>
  <xdr:twoCellAnchor editAs="oneCell">
    <xdr:from>
      <xdr:col>6</xdr:col>
      <xdr:colOff>1220332</xdr:colOff>
      <xdr:row>26</xdr:row>
      <xdr:rowOff>73765</xdr:rowOff>
    </xdr:from>
    <xdr:to>
      <xdr:col>6</xdr:col>
      <xdr:colOff>1492379</xdr:colOff>
      <xdr:row>27</xdr:row>
      <xdr:rowOff>155312</xdr:rowOff>
    </xdr:to>
    <xdr:pic>
      <xdr:nvPicPr>
        <xdr:cNvPr id="31" name="Graphique 153" descr="Adresse de courrier contour">
          <a:extLst>
            <a:ext uri="{FF2B5EF4-FFF2-40B4-BE49-F238E27FC236}">
              <a16:creationId xmlns:a16="http://schemas.microsoft.com/office/drawing/2014/main" id="{451FA850-9095-7C2E-3A53-819846E494B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11583532" y="5036290"/>
          <a:ext cx="272047" cy="272047"/>
        </a:xfrm>
        <a:prstGeom prst="rect">
          <a:avLst/>
        </a:prstGeom>
      </xdr:spPr>
    </xdr:pic>
    <xdr:clientData/>
  </xdr:twoCellAnchor>
  <xdr:twoCellAnchor editAs="oneCell">
    <xdr:from>
      <xdr:col>3</xdr:col>
      <xdr:colOff>506420</xdr:colOff>
      <xdr:row>32</xdr:row>
      <xdr:rowOff>14361</xdr:rowOff>
    </xdr:from>
    <xdr:to>
      <xdr:col>3</xdr:col>
      <xdr:colOff>826537</xdr:colOff>
      <xdr:row>33</xdr:row>
      <xdr:rowOff>143978</xdr:rowOff>
    </xdr:to>
    <xdr:pic>
      <xdr:nvPicPr>
        <xdr:cNvPr id="32" name="Graphique 154" descr="Réunion en ligne contour">
          <a:extLst>
            <a:ext uri="{FF2B5EF4-FFF2-40B4-BE49-F238E27FC236}">
              <a16:creationId xmlns:a16="http://schemas.microsoft.com/office/drawing/2014/main" id="{6EB5E6A8-31A6-9627-0959-A97E202FB2C8}"/>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2106620" y="5538861"/>
          <a:ext cx="320117" cy="320117"/>
        </a:xfrm>
        <a:prstGeom prst="rect">
          <a:avLst/>
        </a:prstGeom>
      </xdr:spPr>
    </xdr:pic>
    <xdr:clientData/>
  </xdr:twoCellAnchor>
  <xdr:twoCellAnchor>
    <xdr:from>
      <xdr:col>2</xdr:col>
      <xdr:colOff>652059</xdr:colOff>
      <xdr:row>21</xdr:row>
      <xdr:rowOff>125187</xdr:rowOff>
    </xdr:from>
    <xdr:to>
      <xdr:col>3</xdr:col>
      <xdr:colOff>1293867</xdr:colOff>
      <xdr:row>24</xdr:row>
      <xdr:rowOff>25027</xdr:rowOff>
    </xdr:to>
    <xdr:sp macro="" textlink="">
      <xdr:nvSpPr>
        <xdr:cNvPr id="33" name="Rectangle 32">
          <a:extLst>
            <a:ext uri="{FF2B5EF4-FFF2-40B4-BE49-F238E27FC236}">
              <a16:creationId xmlns:a16="http://schemas.microsoft.com/office/drawing/2014/main" id="{9BA7845D-172D-6DC2-F9FC-2F2C2F794F62}"/>
            </a:ext>
          </a:extLst>
        </xdr:cNvPr>
        <xdr:cNvSpPr/>
      </xdr:nvSpPr>
      <xdr:spPr>
        <a:xfrm>
          <a:off x="1414059" y="3554187"/>
          <a:ext cx="1480008" cy="47134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100"/>
            <a:t>No GO</a:t>
          </a:r>
        </a:p>
      </xdr:txBody>
    </xdr:sp>
    <xdr:clientData/>
  </xdr:twoCellAnchor>
  <xdr:twoCellAnchor>
    <xdr:from>
      <xdr:col>3</xdr:col>
      <xdr:colOff>553863</xdr:colOff>
      <xdr:row>18</xdr:row>
      <xdr:rowOff>26580</xdr:rowOff>
    </xdr:from>
    <xdr:to>
      <xdr:col>3</xdr:col>
      <xdr:colOff>553863</xdr:colOff>
      <xdr:row>19</xdr:row>
      <xdr:rowOff>120777</xdr:rowOff>
    </xdr:to>
    <xdr:cxnSp macro="">
      <xdr:nvCxnSpPr>
        <xdr:cNvPr id="34" name="Connecteur : en angle 22">
          <a:extLst>
            <a:ext uri="{FF2B5EF4-FFF2-40B4-BE49-F238E27FC236}">
              <a16:creationId xmlns:a16="http://schemas.microsoft.com/office/drawing/2014/main" id="{C778CF46-3A6C-0FB5-4446-91A8C296C6CA}"/>
            </a:ext>
          </a:extLst>
        </xdr:cNvPr>
        <xdr:cNvCxnSpPr>
          <a:cxnSpLocks/>
          <a:stCxn id="23" idx="2"/>
          <a:endCxn id="35" idx="0"/>
        </xdr:cNvCxnSpPr>
      </xdr:nvCxnSpPr>
      <xdr:spPr>
        <a:xfrm>
          <a:off x="2154063" y="2884080"/>
          <a:ext cx="0" cy="2846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472605</xdr:colOff>
      <xdr:row>19</xdr:row>
      <xdr:rowOff>120777</xdr:rowOff>
    </xdr:from>
    <xdr:to>
      <xdr:col>3</xdr:col>
      <xdr:colOff>635121</xdr:colOff>
      <xdr:row>20</xdr:row>
      <xdr:rowOff>121900</xdr:rowOff>
    </xdr:to>
    <xdr:sp macro="" textlink="">
      <xdr:nvSpPr>
        <xdr:cNvPr id="35" name="Losange 34">
          <a:extLst>
            <a:ext uri="{FF2B5EF4-FFF2-40B4-BE49-F238E27FC236}">
              <a16:creationId xmlns:a16="http://schemas.microsoft.com/office/drawing/2014/main" id="{A8621CBC-E5CA-1163-4AD0-5CAC7B410AD0}"/>
            </a:ext>
          </a:extLst>
        </xdr:cNvPr>
        <xdr:cNvSpPr/>
      </xdr:nvSpPr>
      <xdr:spPr>
        <a:xfrm>
          <a:off x="2072805" y="3168777"/>
          <a:ext cx="162516" cy="191623"/>
        </a:xfrm>
        <a:prstGeom prst="diamond">
          <a:avLst/>
        </a:prstGeom>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3</xdr:col>
      <xdr:colOff>553863</xdr:colOff>
      <xdr:row>20</xdr:row>
      <xdr:rowOff>121900</xdr:rowOff>
    </xdr:from>
    <xdr:to>
      <xdr:col>3</xdr:col>
      <xdr:colOff>553863</xdr:colOff>
      <xdr:row>21</xdr:row>
      <xdr:rowOff>125187</xdr:rowOff>
    </xdr:to>
    <xdr:cxnSp macro="">
      <xdr:nvCxnSpPr>
        <xdr:cNvPr id="36" name="Connecteur : en angle 22">
          <a:extLst>
            <a:ext uri="{FF2B5EF4-FFF2-40B4-BE49-F238E27FC236}">
              <a16:creationId xmlns:a16="http://schemas.microsoft.com/office/drawing/2014/main" id="{BCEE50F4-3681-40E4-DAE6-553822DA93C8}"/>
            </a:ext>
          </a:extLst>
        </xdr:cNvPr>
        <xdr:cNvCxnSpPr>
          <a:cxnSpLocks/>
          <a:stCxn id="35" idx="2"/>
          <a:endCxn id="33" idx="0"/>
        </xdr:cNvCxnSpPr>
      </xdr:nvCxnSpPr>
      <xdr:spPr>
        <a:xfrm>
          <a:off x="2154063" y="3360400"/>
          <a:ext cx="0" cy="19378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625172</xdr:colOff>
      <xdr:row>11</xdr:row>
      <xdr:rowOff>184662</xdr:rowOff>
    </xdr:from>
    <xdr:to>
      <xdr:col>6</xdr:col>
      <xdr:colOff>1156792</xdr:colOff>
      <xdr:row>15</xdr:row>
      <xdr:rowOff>129672</xdr:rowOff>
    </xdr:to>
    <xdr:cxnSp macro="">
      <xdr:nvCxnSpPr>
        <xdr:cNvPr id="37" name="Connecteur : en angle 36">
          <a:extLst>
            <a:ext uri="{FF2B5EF4-FFF2-40B4-BE49-F238E27FC236}">
              <a16:creationId xmlns:a16="http://schemas.microsoft.com/office/drawing/2014/main" id="{39600515-EA4D-E5D3-F7F2-A0DCECA0248C}"/>
            </a:ext>
          </a:extLst>
        </xdr:cNvPr>
        <xdr:cNvCxnSpPr>
          <a:cxnSpLocks/>
          <a:stCxn id="17" idx="3"/>
          <a:endCxn id="16" idx="0"/>
        </xdr:cNvCxnSpPr>
      </xdr:nvCxnSpPr>
      <xdr:spPr>
        <a:xfrm>
          <a:off x="10226372" y="1708662"/>
          <a:ext cx="531620" cy="707010"/>
        </a:xfrm>
        <a:prstGeom prst="bentConnector2">
          <a:avLst/>
        </a:prstGeom>
        <a:ln>
          <a:prstDash val="lgDash"/>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6</xdr:col>
      <xdr:colOff>379281</xdr:colOff>
      <xdr:row>18</xdr:row>
      <xdr:rowOff>29512</xdr:rowOff>
    </xdr:from>
    <xdr:to>
      <xdr:col>6</xdr:col>
      <xdr:colOff>1156792</xdr:colOff>
      <xdr:row>25</xdr:row>
      <xdr:rowOff>117672</xdr:rowOff>
    </xdr:to>
    <xdr:cxnSp macro="">
      <xdr:nvCxnSpPr>
        <xdr:cNvPr id="38" name="Connecteur : en angle 37">
          <a:extLst>
            <a:ext uri="{FF2B5EF4-FFF2-40B4-BE49-F238E27FC236}">
              <a16:creationId xmlns:a16="http://schemas.microsoft.com/office/drawing/2014/main" id="{8D8BFEF8-D0B9-7B86-D3A3-886989866E31}"/>
            </a:ext>
          </a:extLst>
        </xdr:cNvPr>
        <xdr:cNvCxnSpPr>
          <a:cxnSpLocks/>
          <a:stCxn id="15" idx="3"/>
          <a:endCxn id="16" idx="2"/>
        </xdr:cNvCxnSpPr>
      </xdr:nvCxnSpPr>
      <xdr:spPr>
        <a:xfrm flipV="1">
          <a:off x="9980481" y="2887012"/>
          <a:ext cx="777511" cy="1421660"/>
        </a:xfrm>
        <a:prstGeom prst="bentConnector2">
          <a:avLst/>
        </a:prstGeom>
        <a:ln>
          <a:prstDash val="lgDash"/>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6</xdr:col>
      <xdr:colOff>385630</xdr:colOff>
      <xdr:row>18</xdr:row>
      <xdr:rowOff>29512</xdr:rowOff>
    </xdr:from>
    <xdr:to>
      <xdr:col>6</xdr:col>
      <xdr:colOff>1156792</xdr:colOff>
      <xdr:row>20</xdr:row>
      <xdr:rowOff>26088</xdr:rowOff>
    </xdr:to>
    <xdr:cxnSp macro="">
      <xdr:nvCxnSpPr>
        <xdr:cNvPr id="39" name="Connecteur : en angle 38">
          <a:extLst>
            <a:ext uri="{FF2B5EF4-FFF2-40B4-BE49-F238E27FC236}">
              <a16:creationId xmlns:a16="http://schemas.microsoft.com/office/drawing/2014/main" id="{4A17BF83-6991-0E32-9C1F-A16DAC2F7975}"/>
            </a:ext>
          </a:extLst>
        </xdr:cNvPr>
        <xdr:cNvCxnSpPr>
          <a:cxnSpLocks/>
          <a:stCxn id="8" idx="3"/>
          <a:endCxn id="16" idx="2"/>
        </xdr:cNvCxnSpPr>
      </xdr:nvCxnSpPr>
      <xdr:spPr>
        <a:xfrm flipV="1">
          <a:off x="9986830" y="2887012"/>
          <a:ext cx="771162" cy="377576"/>
        </a:xfrm>
        <a:prstGeom prst="bentConnector2">
          <a:avLst/>
        </a:prstGeom>
        <a:ln>
          <a:prstDash val="lgDash"/>
          <a:tailEnd type="triangle"/>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5</xdr:col>
      <xdr:colOff>1574660</xdr:colOff>
      <xdr:row>16</xdr:row>
      <xdr:rowOff>40355</xdr:rowOff>
    </xdr:from>
    <xdr:to>
      <xdr:col>5</xdr:col>
      <xdr:colOff>2309950</xdr:colOff>
      <xdr:row>17</xdr:row>
      <xdr:rowOff>110580</xdr:rowOff>
    </xdr:to>
    <xdr:sp macro="" textlink="">
      <xdr:nvSpPr>
        <xdr:cNvPr id="40" name="Rectangle 39">
          <a:extLst>
            <a:ext uri="{FF2B5EF4-FFF2-40B4-BE49-F238E27FC236}">
              <a16:creationId xmlns:a16="http://schemas.microsoft.com/office/drawing/2014/main" id="{6A34ACF1-D74F-1ACD-F4DF-E1C43BF3AD00}"/>
            </a:ext>
          </a:extLst>
        </xdr:cNvPr>
        <xdr:cNvSpPr/>
      </xdr:nvSpPr>
      <xdr:spPr>
        <a:xfrm>
          <a:off x="8508860" y="2516855"/>
          <a:ext cx="735290" cy="260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r>
            <a:rPr lang="fr-FR" sz="900" kern="1200">
              <a:solidFill>
                <a:schemeClr val="lt1"/>
              </a:solidFill>
              <a:latin typeface="+mn-lt"/>
              <a:ea typeface="+mn-ea"/>
              <a:cs typeface="+mn-cs"/>
            </a:rPr>
            <a:t>Gestion ITSM</a:t>
          </a:r>
        </a:p>
      </xdr:txBody>
    </xdr:sp>
    <xdr:clientData/>
  </xdr:twoCellAnchor>
  <xdr:twoCellAnchor>
    <xdr:from>
      <xdr:col>5</xdr:col>
      <xdr:colOff>689274</xdr:colOff>
      <xdr:row>16</xdr:row>
      <xdr:rowOff>167344</xdr:rowOff>
    </xdr:from>
    <xdr:to>
      <xdr:col>5</xdr:col>
      <xdr:colOff>1574660</xdr:colOff>
      <xdr:row>16</xdr:row>
      <xdr:rowOff>170718</xdr:rowOff>
    </xdr:to>
    <xdr:cxnSp macro="">
      <xdr:nvCxnSpPr>
        <xdr:cNvPr id="41" name="Connecteur : en angle 220">
          <a:extLst>
            <a:ext uri="{FF2B5EF4-FFF2-40B4-BE49-F238E27FC236}">
              <a16:creationId xmlns:a16="http://schemas.microsoft.com/office/drawing/2014/main" id="{DB04BB82-8694-896B-8578-013EDC971223}"/>
            </a:ext>
          </a:extLst>
        </xdr:cNvPr>
        <xdr:cNvCxnSpPr>
          <a:cxnSpLocks/>
          <a:stCxn id="19" idx="3"/>
          <a:endCxn id="40" idx="1"/>
        </xdr:cNvCxnSpPr>
      </xdr:nvCxnSpPr>
      <xdr:spPr>
        <a:xfrm>
          <a:off x="7623474" y="2643844"/>
          <a:ext cx="885386" cy="33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3</xdr:col>
      <xdr:colOff>610379</xdr:colOff>
      <xdr:row>10</xdr:row>
      <xdr:rowOff>157247</xdr:rowOff>
    </xdr:from>
    <xdr:to>
      <xdr:col>3</xdr:col>
      <xdr:colOff>1116578</xdr:colOff>
      <xdr:row>13</xdr:row>
      <xdr:rowOff>91946</xdr:rowOff>
    </xdr:to>
    <xdr:pic>
      <xdr:nvPicPr>
        <xdr:cNvPr id="42" name="Graphique 10" descr="Bonne idée contour">
          <a:extLst>
            <a:ext uri="{FF2B5EF4-FFF2-40B4-BE49-F238E27FC236}">
              <a16:creationId xmlns:a16="http://schemas.microsoft.com/office/drawing/2014/main" id="{595B2856-B78D-21C0-6B5A-6AC3CC3761D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2210579" y="1490747"/>
          <a:ext cx="506199" cy="506199"/>
        </a:xfrm>
        <a:prstGeom prst="rect">
          <a:avLst/>
        </a:prstGeom>
      </xdr:spPr>
    </xdr:pic>
    <xdr:clientData/>
  </xdr:twoCellAnchor>
  <xdr:twoCellAnchor>
    <xdr:from>
      <xdr:col>5</xdr:col>
      <xdr:colOff>2651143</xdr:colOff>
      <xdr:row>27</xdr:row>
      <xdr:rowOff>183327</xdr:rowOff>
    </xdr:from>
    <xdr:to>
      <xdr:col>6</xdr:col>
      <xdr:colOff>1457802</xdr:colOff>
      <xdr:row>30</xdr:row>
      <xdr:rowOff>83167</xdr:rowOff>
    </xdr:to>
    <xdr:sp macro="" textlink="">
      <xdr:nvSpPr>
        <xdr:cNvPr id="43" name="Rectangle 42">
          <a:extLst>
            <a:ext uri="{FF2B5EF4-FFF2-40B4-BE49-F238E27FC236}">
              <a16:creationId xmlns:a16="http://schemas.microsoft.com/office/drawing/2014/main" id="{B2214CDA-4B48-76DF-61B4-415E6E286460}"/>
            </a:ext>
          </a:extLst>
        </xdr:cNvPr>
        <xdr:cNvSpPr/>
      </xdr:nvSpPr>
      <xdr:spPr>
        <a:xfrm>
          <a:off x="9585343" y="4755327"/>
          <a:ext cx="1473659" cy="471340"/>
        </a:xfrm>
        <a:prstGeom prst="rect">
          <a:avLst/>
        </a:prstGeom>
        <a:solidFill>
          <a:srgbClr val="4472C4"/>
        </a:solidFill>
        <a:ln w="12700" cap="flat">
          <a:solidFill>
            <a:srgbClr val="2F528F"/>
          </a:solidFill>
          <a:prstDash val="solid"/>
          <a:miter/>
        </a:ln>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1100"/>
            <a:t>Communication</a:t>
          </a:r>
        </a:p>
      </xdr:txBody>
    </xdr:sp>
    <xdr:clientData/>
  </xdr:twoCellAnchor>
  <xdr:twoCellAnchor>
    <xdr:from>
      <xdr:col>3</xdr:col>
      <xdr:colOff>465964</xdr:colOff>
      <xdr:row>27</xdr:row>
      <xdr:rowOff>96498</xdr:rowOff>
    </xdr:from>
    <xdr:to>
      <xdr:col>3</xdr:col>
      <xdr:colOff>641763</xdr:colOff>
      <xdr:row>28</xdr:row>
      <xdr:rowOff>107971</xdr:rowOff>
    </xdr:to>
    <xdr:sp macro="" textlink="">
      <xdr:nvSpPr>
        <xdr:cNvPr id="44" name="Organigramme : Décision 43">
          <a:extLst>
            <a:ext uri="{FF2B5EF4-FFF2-40B4-BE49-F238E27FC236}">
              <a16:creationId xmlns:a16="http://schemas.microsoft.com/office/drawing/2014/main" id="{64621638-7B7D-14C4-8D7D-D5065FFCDE4D}"/>
            </a:ext>
          </a:extLst>
        </xdr:cNvPr>
        <xdr:cNvSpPr/>
      </xdr:nvSpPr>
      <xdr:spPr>
        <a:xfrm>
          <a:off x="2066164" y="4668498"/>
          <a:ext cx="175799" cy="201973"/>
        </a:xfrm>
        <a:prstGeom prst="flowChartDecision">
          <a:avLst/>
        </a:prstGeom>
        <a:ln/>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latin typeface="+mj-lt"/>
          </a:endParaRPr>
        </a:p>
      </xdr:txBody>
    </xdr:sp>
    <xdr:clientData/>
  </xdr:twoCellAnchor>
  <xdr:twoCellAnchor>
    <xdr:from>
      <xdr:col>4</xdr:col>
      <xdr:colOff>1565782</xdr:colOff>
      <xdr:row>27</xdr:row>
      <xdr:rowOff>96498</xdr:rowOff>
    </xdr:from>
    <xdr:to>
      <xdr:col>4</xdr:col>
      <xdr:colOff>1741581</xdr:colOff>
      <xdr:row>28</xdr:row>
      <xdr:rowOff>107971</xdr:rowOff>
    </xdr:to>
    <xdr:sp macro="" textlink="">
      <xdr:nvSpPr>
        <xdr:cNvPr id="45" name="Organigramme : Décision 44">
          <a:extLst>
            <a:ext uri="{FF2B5EF4-FFF2-40B4-BE49-F238E27FC236}">
              <a16:creationId xmlns:a16="http://schemas.microsoft.com/office/drawing/2014/main" id="{36DC0876-0529-C914-B324-A9F2F4567922}"/>
            </a:ext>
          </a:extLst>
        </xdr:cNvPr>
        <xdr:cNvSpPr/>
      </xdr:nvSpPr>
      <xdr:spPr>
        <a:xfrm>
          <a:off x="5832982" y="4668498"/>
          <a:ext cx="175799" cy="201973"/>
        </a:xfrm>
        <a:prstGeom prst="flowChartDecision">
          <a:avLst/>
        </a:prstGeom>
        <a:ln/>
      </xdr:spPr>
      <xdr:style>
        <a:lnRef idx="2">
          <a:schemeClr val="accent4">
            <a:shade val="50000"/>
          </a:schemeClr>
        </a:lnRef>
        <a:fillRef idx="1">
          <a:schemeClr val="accent4"/>
        </a:fillRef>
        <a:effectRef idx="0">
          <a:schemeClr val="accent4"/>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latin typeface="+mj-lt"/>
          </a:endParaRPr>
        </a:p>
      </xdr:txBody>
    </xdr:sp>
    <xdr:clientData/>
  </xdr:twoCellAnchor>
  <xdr:twoCellAnchor>
    <xdr:from>
      <xdr:col>4</xdr:col>
      <xdr:colOff>1653683</xdr:colOff>
      <xdr:row>28</xdr:row>
      <xdr:rowOff>107971</xdr:rowOff>
    </xdr:from>
    <xdr:to>
      <xdr:col>5</xdr:col>
      <xdr:colOff>2651144</xdr:colOff>
      <xdr:row>29</xdr:row>
      <xdr:rowOff>37997</xdr:rowOff>
    </xdr:to>
    <xdr:cxnSp macro="">
      <xdr:nvCxnSpPr>
        <xdr:cNvPr id="46" name="Connecteur : en angle 45">
          <a:extLst>
            <a:ext uri="{FF2B5EF4-FFF2-40B4-BE49-F238E27FC236}">
              <a16:creationId xmlns:a16="http://schemas.microsoft.com/office/drawing/2014/main" id="{D8250C6C-DE14-0EBB-A70F-630DDD55F084}"/>
            </a:ext>
          </a:extLst>
        </xdr:cNvPr>
        <xdr:cNvCxnSpPr>
          <a:cxnSpLocks/>
          <a:stCxn id="43" idx="1"/>
          <a:endCxn id="45" idx="2"/>
        </xdr:cNvCxnSpPr>
      </xdr:nvCxnSpPr>
      <xdr:spPr>
        <a:xfrm rot="10800000">
          <a:off x="5920883" y="4870471"/>
          <a:ext cx="3664461" cy="12052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553865</xdr:colOff>
      <xdr:row>28</xdr:row>
      <xdr:rowOff>107971</xdr:rowOff>
    </xdr:from>
    <xdr:to>
      <xdr:col>5</xdr:col>
      <xdr:colOff>2651144</xdr:colOff>
      <xdr:row>29</xdr:row>
      <xdr:rowOff>37997</xdr:rowOff>
    </xdr:to>
    <xdr:cxnSp macro="">
      <xdr:nvCxnSpPr>
        <xdr:cNvPr id="47" name="Connecteur : en angle 46">
          <a:extLst>
            <a:ext uri="{FF2B5EF4-FFF2-40B4-BE49-F238E27FC236}">
              <a16:creationId xmlns:a16="http://schemas.microsoft.com/office/drawing/2014/main" id="{F2F5072A-0875-DA36-4AC7-819C721395C7}"/>
            </a:ext>
          </a:extLst>
        </xdr:cNvPr>
        <xdr:cNvCxnSpPr>
          <a:cxnSpLocks/>
          <a:stCxn id="43" idx="1"/>
          <a:endCxn id="44" idx="2"/>
        </xdr:cNvCxnSpPr>
      </xdr:nvCxnSpPr>
      <xdr:spPr>
        <a:xfrm rot="10800000">
          <a:off x="2154065" y="4870471"/>
          <a:ext cx="7431279" cy="12052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27914</xdr:colOff>
      <xdr:row>30</xdr:row>
      <xdr:rowOff>83166</xdr:rowOff>
    </xdr:from>
    <xdr:to>
      <xdr:col>6</xdr:col>
      <xdr:colOff>720974</xdr:colOff>
      <xdr:row>32</xdr:row>
      <xdr:rowOff>174419</xdr:rowOff>
    </xdr:to>
    <xdr:cxnSp macro="">
      <xdr:nvCxnSpPr>
        <xdr:cNvPr id="48" name="Connecteur : en angle 47">
          <a:extLst>
            <a:ext uri="{FF2B5EF4-FFF2-40B4-BE49-F238E27FC236}">
              <a16:creationId xmlns:a16="http://schemas.microsoft.com/office/drawing/2014/main" id="{332FB33A-B4B8-5D82-34C2-B6FD211CAD91}"/>
            </a:ext>
          </a:extLst>
        </xdr:cNvPr>
        <xdr:cNvCxnSpPr>
          <a:cxnSpLocks/>
          <a:stCxn id="43" idx="2"/>
          <a:endCxn id="10" idx="3"/>
        </xdr:cNvCxnSpPr>
      </xdr:nvCxnSpPr>
      <xdr:spPr>
        <a:xfrm rot="5400000">
          <a:off x="9739517" y="5116263"/>
          <a:ext cx="472253" cy="69306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2231943</xdr:colOff>
      <xdr:row>22</xdr:row>
      <xdr:rowOff>69371</xdr:rowOff>
    </xdr:from>
    <xdr:to>
      <xdr:col>5</xdr:col>
      <xdr:colOff>2407742</xdr:colOff>
      <xdr:row>23</xdr:row>
      <xdr:rowOff>80844</xdr:rowOff>
    </xdr:to>
    <xdr:sp macro="" textlink="">
      <xdr:nvSpPr>
        <xdr:cNvPr id="49" name="Organigramme : Décision 48">
          <a:extLst>
            <a:ext uri="{FF2B5EF4-FFF2-40B4-BE49-F238E27FC236}">
              <a16:creationId xmlns:a16="http://schemas.microsoft.com/office/drawing/2014/main" id="{B3DC92E5-C422-EE23-F97C-08D38014F80B}"/>
            </a:ext>
          </a:extLst>
        </xdr:cNvPr>
        <xdr:cNvSpPr/>
      </xdr:nvSpPr>
      <xdr:spPr>
        <a:xfrm>
          <a:off x="9166143" y="3688871"/>
          <a:ext cx="175799" cy="201973"/>
        </a:xfrm>
        <a:prstGeom prst="flowChartDecision">
          <a:avLst/>
        </a:prstGeom>
        <a:solidFill>
          <a:schemeClr val="accent1"/>
        </a:solidFill>
        <a:ln/>
      </xdr:spPr>
      <xdr:style>
        <a:lnRef idx="2">
          <a:schemeClr val="accent4">
            <a:shade val="50000"/>
          </a:schemeClr>
        </a:lnRef>
        <a:fillRef idx="1">
          <a:schemeClr val="accent4"/>
        </a:fillRef>
        <a:effectRef idx="0">
          <a:schemeClr val="accent4"/>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latin typeface="+mj-lt"/>
          </a:endParaRPr>
        </a:p>
      </xdr:txBody>
    </xdr:sp>
    <xdr:clientData/>
  </xdr:twoCellAnchor>
  <xdr:twoCellAnchor>
    <xdr:from>
      <xdr:col>4</xdr:col>
      <xdr:colOff>1699790</xdr:colOff>
      <xdr:row>22</xdr:row>
      <xdr:rowOff>170357</xdr:rowOff>
    </xdr:from>
    <xdr:to>
      <xdr:col>5</xdr:col>
      <xdr:colOff>2231943</xdr:colOff>
      <xdr:row>22</xdr:row>
      <xdr:rowOff>170358</xdr:rowOff>
    </xdr:to>
    <xdr:cxnSp macro="">
      <xdr:nvCxnSpPr>
        <xdr:cNvPr id="50" name="Connecteur : en angle 22">
          <a:extLst>
            <a:ext uri="{FF2B5EF4-FFF2-40B4-BE49-F238E27FC236}">
              <a16:creationId xmlns:a16="http://schemas.microsoft.com/office/drawing/2014/main" id="{658EB31F-D998-6563-CCFE-6850114CC0C0}"/>
            </a:ext>
          </a:extLst>
        </xdr:cNvPr>
        <xdr:cNvCxnSpPr>
          <a:cxnSpLocks/>
          <a:stCxn id="49" idx="1"/>
          <a:endCxn id="12" idx="3"/>
        </xdr:cNvCxnSpPr>
      </xdr:nvCxnSpPr>
      <xdr:spPr>
        <a:xfrm flipH="1" flipV="1">
          <a:off x="5966990" y="3789857"/>
          <a:ext cx="3199153"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85725</xdr:colOff>
      <xdr:row>32</xdr:row>
      <xdr:rowOff>66675</xdr:rowOff>
    </xdr:from>
    <xdr:to>
      <xdr:col>7</xdr:col>
      <xdr:colOff>638175</xdr:colOff>
      <xdr:row>32</xdr:row>
      <xdr:rowOff>133350</xdr:rowOff>
    </xdr:to>
    <xdr:cxnSp macro="">
      <xdr:nvCxnSpPr>
        <xdr:cNvPr id="52" name="Connecteur droit avec flèche 51">
          <a:extLst>
            <a:ext uri="{FF2B5EF4-FFF2-40B4-BE49-F238E27FC236}">
              <a16:creationId xmlns:a16="http://schemas.microsoft.com/office/drawing/2014/main" id="{5B59CA99-69B2-6AD4-686D-B7DEBB7E613B}"/>
            </a:ext>
          </a:extLst>
        </xdr:cNvPr>
        <xdr:cNvCxnSpPr/>
      </xdr:nvCxnSpPr>
      <xdr:spPr>
        <a:xfrm flipH="1" flipV="1">
          <a:off x="10448925" y="6172200"/>
          <a:ext cx="3219450" cy="66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685800</xdr:colOff>
      <xdr:row>2</xdr:row>
      <xdr:rowOff>152400</xdr:rowOff>
    </xdr:from>
    <xdr:to>
      <xdr:col>4</xdr:col>
      <xdr:colOff>200025</xdr:colOff>
      <xdr:row>5</xdr:row>
      <xdr:rowOff>161925</xdr:rowOff>
    </xdr:to>
    <xdr:cxnSp macro="">
      <xdr:nvCxnSpPr>
        <xdr:cNvPr id="55" name="Connecteur droit avec flèche 54">
          <a:extLst>
            <a:ext uri="{FF2B5EF4-FFF2-40B4-BE49-F238E27FC236}">
              <a16:creationId xmlns:a16="http://schemas.microsoft.com/office/drawing/2014/main" id="{2B370790-67C7-42FF-A29B-A539E4738444}"/>
            </a:ext>
          </a:extLst>
        </xdr:cNvPr>
        <xdr:cNvCxnSpPr/>
      </xdr:nvCxnSpPr>
      <xdr:spPr>
        <a:xfrm flipH="1">
          <a:off x="3048000" y="533400"/>
          <a:ext cx="218122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xdr:row>
      <xdr:rowOff>142875</xdr:rowOff>
    </xdr:from>
    <xdr:to>
      <xdr:col>4</xdr:col>
      <xdr:colOff>1428750</xdr:colOff>
      <xdr:row>5</xdr:row>
      <xdr:rowOff>123825</xdr:rowOff>
    </xdr:to>
    <xdr:cxnSp macro="">
      <xdr:nvCxnSpPr>
        <xdr:cNvPr id="58" name="Connecteur droit avec flèche 57">
          <a:extLst>
            <a:ext uri="{FF2B5EF4-FFF2-40B4-BE49-F238E27FC236}">
              <a16:creationId xmlns:a16="http://schemas.microsoft.com/office/drawing/2014/main" id="{4C057C31-59DF-42C5-AA47-2E188DE3AF2B}"/>
            </a:ext>
          </a:extLst>
        </xdr:cNvPr>
        <xdr:cNvCxnSpPr/>
      </xdr:nvCxnSpPr>
      <xdr:spPr>
        <a:xfrm>
          <a:off x="5438775" y="523875"/>
          <a:ext cx="1019175" cy="552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809625</xdr:colOff>
      <xdr:row>2</xdr:row>
      <xdr:rowOff>104775</xdr:rowOff>
    </xdr:from>
    <xdr:to>
      <xdr:col>5</xdr:col>
      <xdr:colOff>1800225</xdr:colOff>
      <xdr:row>5</xdr:row>
      <xdr:rowOff>133350</xdr:rowOff>
    </xdr:to>
    <xdr:cxnSp macro="">
      <xdr:nvCxnSpPr>
        <xdr:cNvPr id="61" name="Connecteur droit avec flèche 60">
          <a:extLst>
            <a:ext uri="{FF2B5EF4-FFF2-40B4-BE49-F238E27FC236}">
              <a16:creationId xmlns:a16="http://schemas.microsoft.com/office/drawing/2014/main" id="{9CF1D164-CA9A-407E-98EB-583ADC7B9042}"/>
            </a:ext>
          </a:extLst>
        </xdr:cNvPr>
        <xdr:cNvCxnSpPr/>
      </xdr:nvCxnSpPr>
      <xdr:spPr>
        <a:xfrm>
          <a:off x="5838825" y="485775"/>
          <a:ext cx="3657600" cy="600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1466850</xdr:colOff>
      <xdr:row>20</xdr:row>
      <xdr:rowOff>161925</xdr:rowOff>
    </xdr:from>
    <xdr:to>
      <xdr:col>7</xdr:col>
      <xdr:colOff>638175</xdr:colOff>
      <xdr:row>25</xdr:row>
      <xdr:rowOff>142875</xdr:rowOff>
    </xdr:to>
    <xdr:cxnSp macro="">
      <xdr:nvCxnSpPr>
        <xdr:cNvPr id="67" name="Connecteur droit avec flèche 66">
          <a:extLst>
            <a:ext uri="{FF2B5EF4-FFF2-40B4-BE49-F238E27FC236}">
              <a16:creationId xmlns:a16="http://schemas.microsoft.com/office/drawing/2014/main" id="{2F909A7E-531D-4821-854C-DC7EFCB53D98}"/>
            </a:ext>
          </a:extLst>
        </xdr:cNvPr>
        <xdr:cNvCxnSpPr/>
      </xdr:nvCxnSpPr>
      <xdr:spPr>
        <a:xfrm flipH="1">
          <a:off x="11830050" y="3981450"/>
          <a:ext cx="1838325" cy="933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2409825</xdr:colOff>
      <xdr:row>13</xdr:row>
      <xdr:rowOff>9525</xdr:rowOff>
    </xdr:from>
    <xdr:to>
      <xdr:col>7</xdr:col>
      <xdr:colOff>571500</xdr:colOff>
      <xdr:row>20</xdr:row>
      <xdr:rowOff>76200</xdr:rowOff>
    </xdr:to>
    <xdr:cxnSp macro="">
      <xdr:nvCxnSpPr>
        <xdr:cNvPr id="70" name="Connecteur droit avec flèche 69">
          <a:extLst>
            <a:ext uri="{FF2B5EF4-FFF2-40B4-BE49-F238E27FC236}">
              <a16:creationId xmlns:a16="http://schemas.microsoft.com/office/drawing/2014/main" id="{E012065B-D251-44B7-88FF-95B60DD57401}"/>
            </a:ext>
          </a:extLst>
        </xdr:cNvPr>
        <xdr:cNvCxnSpPr/>
      </xdr:nvCxnSpPr>
      <xdr:spPr>
        <a:xfrm flipH="1" flipV="1">
          <a:off x="7439025" y="2495550"/>
          <a:ext cx="6162675" cy="1400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387855</xdr:colOff>
      <xdr:row>9</xdr:row>
      <xdr:rowOff>82677</xdr:rowOff>
    </xdr:from>
    <xdr:to>
      <xdr:col>1</xdr:col>
      <xdr:colOff>403480</xdr:colOff>
      <xdr:row>32</xdr:row>
      <xdr:rowOff>163933</xdr:rowOff>
    </xdr:to>
    <xdr:cxnSp macro="">
      <xdr:nvCxnSpPr>
        <xdr:cNvPr id="75" name="Connecteur droit 74">
          <a:extLst>
            <a:ext uri="{FF2B5EF4-FFF2-40B4-BE49-F238E27FC236}">
              <a16:creationId xmlns:a16="http://schemas.microsoft.com/office/drawing/2014/main" id="{BF0E24CE-2623-4627-8989-A5D10A6BC488}"/>
            </a:ext>
          </a:extLst>
        </xdr:cNvPr>
        <xdr:cNvCxnSpPr>
          <a:cxnSpLocks/>
        </xdr:cNvCxnSpPr>
      </xdr:nvCxnSpPr>
      <xdr:spPr>
        <a:xfrm flipH="1">
          <a:off x="1149855" y="1806702"/>
          <a:ext cx="15625" cy="4462756"/>
        </a:xfrm>
        <a:prstGeom prst="line">
          <a:avLst/>
        </a:prstGeom>
        <a:ln w="571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76200</xdr:colOff>
      <xdr:row>33</xdr:row>
      <xdr:rowOff>0</xdr:rowOff>
    </xdr:from>
    <xdr:ext cx="565539" cy="264560"/>
    <xdr:sp macro="" textlink="">
      <xdr:nvSpPr>
        <xdr:cNvPr id="76" name="ZoneTexte 75">
          <a:extLst>
            <a:ext uri="{FF2B5EF4-FFF2-40B4-BE49-F238E27FC236}">
              <a16:creationId xmlns:a16="http://schemas.microsoft.com/office/drawing/2014/main" id="{88C9F9C6-51AB-C2D1-0698-B51AE957E047}"/>
            </a:ext>
          </a:extLst>
        </xdr:cNvPr>
        <xdr:cNvSpPr txBox="1"/>
      </xdr:nvSpPr>
      <xdr:spPr>
        <a:xfrm>
          <a:off x="838200" y="6296025"/>
          <a:ext cx="56553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a:t>Temps</a:t>
          </a:r>
        </a:p>
      </xdr:txBody>
    </xdr:sp>
    <xdr:clientData/>
  </xdr:oneCellAnchor>
  <xdr:twoCellAnchor>
    <xdr:from>
      <xdr:col>0</xdr:col>
      <xdr:colOff>619125</xdr:colOff>
      <xdr:row>18</xdr:row>
      <xdr:rowOff>28575</xdr:rowOff>
    </xdr:from>
    <xdr:to>
      <xdr:col>1</xdr:col>
      <xdr:colOff>200025</xdr:colOff>
      <xdr:row>19</xdr:row>
      <xdr:rowOff>0</xdr:rowOff>
    </xdr:to>
    <xdr:cxnSp macro="">
      <xdr:nvCxnSpPr>
        <xdr:cNvPr id="77" name="Connecteur droit avec flèche 76">
          <a:extLst>
            <a:ext uri="{FF2B5EF4-FFF2-40B4-BE49-F238E27FC236}">
              <a16:creationId xmlns:a16="http://schemas.microsoft.com/office/drawing/2014/main" id="{A6F1E5D8-90B8-4C7E-9FD2-7F803EDDBF5A}"/>
            </a:ext>
          </a:extLst>
        </xdr:cNvPr>
        <xdr:cNvCxnSpPr/>
      </xdr:nvCxnSpPr>
      <xdr:spPr>
        <a:xfrm>
          <a:off x="619125" y="3467100"/>
          <a:ext cx="342900"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276225</xdr:colOff>
      <xdr:row>33</xdr:row>
      <xdr:rowOff>161925</xdr:rowOff>
    </xdr:from>
    <xdr:ext cx="791307" cy="264560"/>
    <xdr:sp macro="" textlink="">
      <xdr:nvSpPr>
        <xdr:cNvPr id="80" name="ZoneTexte 79">
          <a:extLst>
            <a:ext uri="{FF2B5EF4-FFF2-40B4-BE49-F238E27FC236}">
              <a16:creationId xmlns:a16="http://schemas.microsoft.com/office/drawing/2014/main" id="{02C8C267-13CE-4F17-A141-077D70D5A8F4}"/>
            </a:ext>
          </a:extLst>
        </xdr:cNvPr>
        <xdr:cNvSpPr txBox="1"/>
      </xdr:nvSpPr>
      <xdr:spPr>
        <a:xfrm>
          <a:off x="2638425" y="6457950"/>
          <a:ext cx="79130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a:t>Fréquence</a:t>
          </a:r>
        </a:p>
      </xdr:txBody>
    </xdr:sp>
    <xdr:clientData/>
  </xdr:oneCellAnchor>
  <xdr:twoCellAnchor editAs="oneCell">
    <xdr:from>
      <xdr:col>3</xdr:col>
      <xdr:colOff>2558198</xdr:colOff>
      <xdr:row>14</xdr:row>
      <xdr:rowOff>178097</xdr:rowOff>
    </xdr:from>
    <xdr:to>
      <xdr:col>4</xdr:col>
      <xdr:colOff>211315</xdr:colOff>
      <xdr:row>16</xdr:row>
      <xdr:rowOff>117214</xdr:rowOff>
    </xdr:to>
    <xdr:pic>
      <xdr:nvPicPr>
        <xdr:cNvPr id="62" name="Graphique 134" descr="Document avec un remplissage uni">
          <a:extLst>
            <a:ext uri="{FF2B5EF4-FFF2-40B4-BE49-F238E27FC236}">
              <a16:creationId xmlns:a16="http://schemas.microsoft.com/office/drawing/2014/main" id="{7831495C-E697-4A5E-917A-4ECA16359A05}"/>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4920398" y="2854622"/>
          <a:ext cx="320117" cy="320117"/>
        </a:xfrm>
        <a:prstGeom prst="rect">
          <a:avLst/>
        </a:prstGeom>
      </xdr:spPr>
    </xdr:pic>
    <xdr:clientData/>
  </xdr:twoCellAnchor>
  <xdr:twoCellAnchor>
    <xdr:from>
      <xdr:col>6</xdr:col>
      <xdr:colOff>439915</xdr:colOff>
      <xdr:row>23</xdr:row>
      <xdr:rowOff>85725</xdr:rowOff>
    </xdr:from>
    <xdr:to>
      <xdr:col>6</xdr:col>
      <xdr:colOff>2324100</xdr:colOff>
      <xdr:row>23</xdr:row>
      <xdr:rowOff>90506</xdr:rowOff>
    </xdr:to>
    <xdr:cxnSp macro="">
      <xdr:nvCxnSpPr>
        <xdr:cNvPr id="63" name="Connecteur droit avec flèche 62">
          <a:extLst>
            <a:ext uri="{FF2B5EF4-FFF2-40B4-BE49-F238E27FC236}">
              <a16:creationId xmlns:a16="http://schemas.microsoft.com/office/drawing/2014/main" id="{549B6E45-0704-41CD-8DF2-A98EA8A7695F}"/>
            </a:ext>
          </a:extLst>
        </xdr:cNvPr>
        <xdr:cNvCxnSpPr>
          <a:endCxn id="29" idx="3"/>
        </xdr:cNvCxnSpPr>
      </xdr:nvCxnSpPr>
      <xdr:spPr>
        <a:xfrm flipH="1">
          <a:off x="10803115" y="4476750"/>
          <a:ext cx="1884185" cy="47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12</xdr:row>
      <xdr:rowOff>96215</xdr:rowOff>
    </xdr:from>
    <xdr:to>
      <xdr:col>17</xdr:col>
      <xdr:colOff>243628</xdr:colOff>
      <xdr:row>30</xdr:row>
      <xdr:rowOff>80975</xdr:rowOff>
    </xdr:to>
    <xdr:graphicFrame macro="">
      <xdr:nvGraphicFramePr>
        <xdr:cNvPr id="2" name="Diagramme 1">
          <a:extLst>
            <a:ext uri="{FF2B5EF4-FFF2-40B4-BE49-F238E27FC236}">
              <a16:creationId xmlns:a16="http://schemas.microsoft.com/office/drawing/2014/main" id="{47AF1CB4-E222-8D1A-9D23-CD7ED365B41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0</xdr:colOff>
      <xdr:row>6</xdr:row>
      <xdr:rowOff>79582</xdr:rowOff>
    </xdr:from>
    <xdr:to>
      <xdr:col>17</xdr:col>
      <xdr:colOff>243628</xdr:colOff>
      <xdr:row>12</xdr:row>
      <xdr:rowOff>96215</xdr:rowOff>
    </xdr:to>
    <xdr:graphicFrame macro="">
      <xdr:nvGraphicFramePr>
        <xdr:cNvPr id="3" name="Diagramme 2">
          <a:extLst>
            <a:ext uri="{FF2B5EF4-FFF2-40B4-BE49-F238E27FC236}">
              <a16:creationId xmlns:a16="http://schemas.microsoft.com/office/drawing/2014/main" id="{ACF1F752-2E69-2181-DD0E-57E190B8B7B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2</xdr:col>
      <xdr:colOff>0</xdr:colOff>
      <xdr:row>4</xdr:row>
      <xdr:rowOff>0</xdr:rowOff>
    </xdr:from>
    <xdr:to>
      <xdr:col>17</xdr:col>
      <xdr:colOff>243628</xdr:colOff>
      <xdr:row>6</xdr:row>
      <xdr:rowOff>79582</xdr:rowOff>
    </xdr:to>
    <xdr:sp macro="" textlink="">
      <xdr:nvSpPr>
        <xdr:cNvPr id="4" name="Rectangle 3">
          <a:extLst>
            <a:ext uri="{FF2B5EF4-FFF2-40B4-BE49-F238E27FC236}">
              <a16:creationId xmlns:a16="http://schemas.microsoft.com/office/drawing/2014/main" id="{96BA4A5E-9FE8-F611-111B-F0E0DEEC83BE}"/>
            </a:ext>
          </a:extLst>
        </xdr:cNvPr>
        <xdr:cNvSpPr/>
      </xdr:nvSpPr>
      <xdr:spPr>
        <a:xfrm>
          <a:off x="1524000" y="762000"/>
          <a:ext cx="11673628" cy="4605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a:latin typeface="+mj-lt"/>
            </a:rPr>
            <a:t>Comité de décision d’intégration des demandes au portefeuille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753534</xdr:colOff>
      <xdr:row>7</xdr:row>
      <xdr:rowOff>12700</xdr:rowOff>
    </xdr:from>
    <xdr:to>
      <xdr:col>13</xdr:col>
      <xdr:colOff>46567</xdr:colOff>
      <xdr:row>17</xdr:row>
      <xdr:rowOff>118533</xdr:rowOff>
    </xdr:to>
    <xdr:sp macro="" textlink="">
      <xdr:nvSpPr>
        <xdr:cNvPr id="2" name="Rectangle : coins arrondis 1">
          <a:hlinkClick xmlns:r="http://schemas.openxmlformats.org/officeDocument/2006/relationships" r:id="rId1"/>
          <a:extLst>
            <a:ext uri="{FF2B5EF4-FFF2-40B4-BE49-F238E27FC236}">
              <a16:creationId xmlns:a16="http://schemas.microsoft.com/office/drawing/2014/main" id="{E9D3CDF7-E35A-DF2E-4E00-45C14425E415}"/>
            </a:ext>
          </a:extLst>
        </xdr:cNvPr>
        <xdr:cNvSpPr/>
      </xdr:nvSpPr>
      <xdr:spPr>
        <a:xfrm>
          <a:off x="3920067" y="1286933"/>
          <a:ext cx="6417733" cy="1926167"/>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fr-FR" sz="1100" baseline="0">
              <a:solidFill>
                <a:schemeClr val="bg1"/>
              </a:solidFill>
              <a:effectLst/>
              <a:latin typeface="+mn-lt"/>
              <a:ea typeface="+mn-ea"/>
              <a:cs typeface="+mn-cs"/>
            </a:rPr>
            <a:t>⏬ </a:t>
          </a:r>
          <a:r>
            <a:rPr lang="fr-FR" sz="1100" dirty="0" err="1">
              <a:solidFill>
                <a:schemeClr val="bg1"/>
              </a:solidFill>
              <a:latin typeface="+mj-lt"/>
            </a:rPr>
            <a:t>TELECHARGER LA NOTICE </a:t>
          </a:r>
          <a:r>
            <a:rPr lang="fr-FR" sz="1100" baseline="0">
              <a:solidFill>
                <a:schemeClr val="bg1"/>
              </a:solidFill>
              <a:effectLst/>
              <a:latin typeface="+mn-lt"/>
              <a:ea typeface="+mn-ea"/>
              <a:cs typeface="+mn-cs"/>
            </a:rPr>
            <a:t>⏬ </a:t>
          </a:r>
          <a:br>
            <a:rPr lang="fr-FR" sz="1100" baseline="0">
              <a:solidFill>
                <a:schemeClr val="bg1"/>
              </a:solidFill>
              <a:effectLst/>
              <a:latin typeface="+mn-lt"/>
              <a:ea typeface="+mn-ea"/>
              <a:cs typeface="+mn-cs"/>
            </a:rPr>
          </a:br>
          <a:br>
            <a:rPr lang="fr-FR" sz="1100" dirty="0" err="1">
              <a:solidFill>
                <a:schemeClr val="bg1"/>
              </a:solidFill>
              <a:latin typeface="+mj-lt"/>
            </a:rPr>
          </a:br>
          <a:r>
            <a:rPr lang="fr-FR" sz="1100" baseline="0" dirty="0" err="1">
              <a:solidFill>
                <a:schemeClr val="bg1"/>
              </a:solidFill>
              <a:latin typeface="+mj-lt"/>
            </a:rPr>
            <a:t>POUR DEFINIR ET UTILISER CE TEMPLATE DE </a:t>
          </a:r>
          <a:br>
            <a:rPr lang="fr-FR" sz="1100" baseline="0" dirty="0" err="1">
              <a:solidFill>
                <a:schemeClr val="bg1"/>
              </a:solidFill>
              <a:latin typeface="+mj-lt"/>
            </a:rPr>
          </a:br>
          <a:r>
            <a:rPr lang="fr-FR" sz="1100" baseline="0" dirty="0" err="1">
              <a:solidFill>
                <a:schemeClr val="bg1"/>
              </a:solidFill>
              <a:latin typeface="+mj-lt"/>
            </a:rPr>
            <a:t> "FICHE D'EXPRESSION DE BESOIN" </a:t>
          </a:r>
          <a:endParaRPr lang="fr-FR" sz="1100" dirty="0" err="1">
            <a:solidFill>
              <a:schemeClr val="bg1"/>
            </a:solidFill>
            <a:latin typeface="+mj-l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8</xdr:row>
      <xdr:rowOff>0</xdr:rowOff>
    </xdr:from>
    <xdr:to>
      <xdr:col>9</xdr:col>
      <xdr:colOff>9525</xdr:colOff>
      <xdr:row>27</xdr:row>
      <xdr:rowOff>180975</xdr:rowOff>
    </xdr:to>
    <xdr:graphicFrame macro="">
      <xdr:nvGraphicFramePr>
        <xdr:cNvPr id="4" name="Graphique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uillaume" refreshedDate="44739.784413310183" createdVersion="7" refreshedVersion="8" minRefreshableVersion="3" recordCount="19" xr:uid="{C3FDAD1D-EE27-452F-92E2-38DD93BF2CBB}">
  <cacheSource type="worksheet">
    <worksheetSource name="Organisation"/>
  </cacheSource>
  <cacheFields count="2">
    <cacheField name="Direction" numFmtId="0">
      <sharedItems containsBlank="1" count="26">
        <s v="Sélectionnez"/>
        <s v="DRH"/>
        <s v="DSI"/>
        <s v="Direction"/>
        <s v="Finances"/>
        <s v="Marketing"/>
        <s v="Achats"/>
        <s v="Qualité"/>
        <s v="Bureau d'étude"/>
        <s v="Bâtiments et moyens généraux" u="1"/>
        <m u="1"/>
        <s v="DGA RH, Attractivité&amp; modernisation" u="1"/>
        <s v="DGS" u="1"/>
        <s v="DA Gestion &amp; exploit des infras" u="1"/>
        <s v="DA Enfance, Famille, Santé" u="1"/>
        <s v="Systèmes d'information" u="1"/>
        <s v="Ressources Humaines" u="1"/>
        <s v="DA Affaires générales" u="1"/>
        <s v="Education &amp; vie locale" u="1"/>
        <s v="DA Attractivité &amp; numérique" u="1"/>
        <s v="DA Territoires, Insertion, Logement" u="1"/>
        <s v="DGA Secrétariat gal &amp; appui aux territoires" u="1"/>
        <s v="DA Gds Travaux &amp; ouvrages d'art" u="1"/>
        <s v="Solidarités départementales" u="1"/>
        <s v="DA Autonomie" u="1"/>
        <s v="Infrastructures de mobilité" u="1"/>
      </sharedItems>
    </cacheField>
    <cacheField name="Service" numFmtId="0">
      <sharedItems containsBlank="1" count="58">
        <s v="Sélectionnez"/>
        <s v="Gestion du personnel"/>
        <s v="Développement des RH"/>
        <s v="Exploitation informatique"/>
        <s v="Etudes, projets et maintenance applicative"/>
        <s v="COMEX"/>
        <s v="CODIR"/>
        <s v="Communication"/>
        <s v="Budget"/>
        <s v="Comptabilité"/>
        <s v="Médias sociaux"/>
        <s v="Acquisition &amp; création de contenu"/>
        <s v="Marketing des produits"/>
        <s v="Matière première"/>
        <s v="Consommables"/>
        <s v="Méthodes"/>
        <s v="BE1"/>
        <s v="BE2"/>
        <s v="BE3"/>
        <m u="1"/>
        <s v="STR Saint-Céré" u="1"/>
        <s v="Culture &amp; sport" u="1"/>
        <s v="Attractivité territoriale et info géographique" u="1"/>
        <s v="MDPH" u="1"/>
        <s v="Bibliothèque" u="1"/>
        <s v="Appro, gestion immo &amp; logistique" u="1"/>
        <s v="Coordination &amp; exploitation de la route" u="1"/>
        <s v="Expertise, travaux routiers &amp; navigation" u="1"/>
        <s v="Protection maternelle &amp; infantile" u="1"/>
        <s v="STS Figeac" u="1"/>
        <s v="Grands projets bâtiments" u="1"/>
        <s v="Qualité &amp; conseil de gestion" u="1"/>
        <s v="Education" u="1"/>
        <s v="Insertion" u="1"/>
        <s v="Logement" u="1"/>
        <s v="Etudes et travaux neufs routiers" u="1"/>
        <s v="Archives départementales" u="1"/>
        <s v="STR Lacapelle-Marival" u="1"/>
        <s v="Ingénierie territoriale / SDAIL" u="1"/>
        <s v="Assemblées et vie de l'institution" u="1"/>
        <s v="Protection de l'enfance" u="1"/>
        <s v="Numérique" u="1"/>
        <s v="STS Gourdon" u="1"/>
        <s v="Personnes agées &amp; handicapées" u="1"/>
        <s v="Attractivité &amp; numérique" u="1"/>
        <s v="AVED" u="1"/>
        <s v="Igénierie sociale" u="1"/>
        <s v="Commande publique et conseil juridique" u="1"/>
        <s v="STR Cahors" u="1"/>
        <s v="STS Cahors" u="1"/>
        <s v="Ouvrages d'art" u="1"/>
        <s v="Dvpmt local et Aides aux coltés locales" u="1"/>
        <s v="Patrimoine, envt &amp; aménagements durables" u="1"/>
        <s v="Patrimoine" u="1"/>
        <s v="STR Souillac" u="1"/>
        <s v="Travaux bâtiments" u="1"/>
        <s v="Centre départemental de l'enfance" u="1"/>
        <s v="Affaires foncières, admin et compta"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uillaume" refreshedDate="44746.798918749999" createdVersion="8" refreshedVersion="8" minRefreshableVersion="3" recordCount="182" xr:uid="{D74ECD0A-D7D6-4982-AA4D-5EDB7B90446F}">
  <cacheSource type="worksheet">
    <worksheetSource name="Résultat"/>
  </cacheSource>
  <cacheFields count="6">
    <cacheField name="Axe d'analyse" numFmtId="0">
      <sharedItems containsBlank="1" count="13">
        <m/>
        <s v="Gains"/>
        <s v="Stratégie"/>
        <s v="Axe d'analyse"/>
        <s v="Risques"/>
        <s v="Environnement"/>
        <s v="Obligation"/>
        <s v="Impacts environnement" u="1"/>
        <s v="Obligation, opportunité" u="1"/>
        <s v="Impacts usagers" u="1"/>
        <s v="Politique publique" u="1"/>
        <s v="Impacts administration / agents" u="1"/>
        <s v="ROI" u="1"/>
      </sharedItems>
    </cacheField>
    <cacheField name="1" numFmtId="0">
      <sharedItems containsNonDate="0" containsString="0" containsBlank="1"/>
    </cacheField>
    <cacheField name="Pondération" numFmtId="0">
      <sharedItems containsBlank="1" containsMixedTypes="1" containsNumber="1" containsInteger="1" minValue="1" maxValue="4"/>
    </cacheField>
    <cacheField name="2" numFmtId="0">
      <sharedItems containsNonDate="0" containsString="0" containsBlank="1"/>
    </cacheField>
    <cacheField name="Résultat" numFmtId="0">
      <sharedItems containsBlank="1" containsMixedTypes="1" containsNumber="1" containsInteger="1" minValue="2" maxValue="8"/>
    </cacheField>
    <cacheField name="Moyenne" numFmtId="0" formula="Résultat/Pondération"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
  <r>
    <x v="0"/>
    <x v="0"/>
  </r>
  <r>
    <x v="1"/>
    <x v="1"/>
  </r>
  <r>
    <x v="1"/>
    <x v="2"/>
  </r>
  <r>
    <x v="2"/>
    <x v="3"/>
  </r>
  <r>
    <x v="2"/>
    <x v="4"/>
  </r>
  <r>
    <x v="3"/>
    <x v="5"/>
  </r>
  <r>
    <x v="3"/>
    <x v="6"/>
  </r>
  <r>
    <x v="3"/>
    <x v="7"/>
  </r>
  <r>
    <x v="4"/>
    <x v="8"/>
  </r>
  <r>
    <x v="4"/>
    <x v="9"/>
  </r>
  <r>
    <x v="5"/>
    <x v="10"/>
  </r>
  <r>
    <x v="5"/>
    <x v="11"/>
  </r>
  <r>
    <x v="5"/>
    <x v="12"/>
  </r>
  <r>
    <x v="6"/>
    <x v="13"/>
  </r>
  <r>
    <x v="6"/>
    <x v="14"/>
  </r>
  <r>
    <x v="7"/>
    <x v="15"/>
  </r>
  <r>
    <x v="8"/>
    <x v="16"/>
  </r>
  <r>
    <x v="8"/>
    <x v="17"/>
  </r>
  <r>
    <x v="8"/>
    <x v="18"/>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2">
  <r>
    <x v="0"/>
    <m/>
    <m/>
    <m/>
    <m/>
  </r>
  <r>
    <x v="0"/>
    <m/>
    <m/>
    <m/>
    <m/>
  </r>
  <r>
    <x v="1"/>
    <m/>
    <n v="4"/>
    <m/>
    <n v="8"/>
  </r>
  <r>
    <x v="0"/>
    <m/>
    <m/>
    <m/>
    <m/>
  </r>
  <r>
    <x v="1"/>
    <m/>
    <n v="4"/>
    <m/>
    <n v="8"/>
  </r>
  <r>
    <x v="0"/>
    <m/>
    <m/>
    <m/>
    <m/>
  </r>
  <r>
    <x v="1"/>
    <m/>
    <n v="4"/>
    <m/>
    <n v="8"/>
  </r>
  <r>
    <x v="0"/>
    <m/>
    <m/>
    <m/>
    <m/>
  </r>
  <r>
    <x v="1"/>
    <m/>
    <n v="4"/>
    <m/>
    <n v="8"/>
  </r>
  <r>
    <x v="0"/>
    <m/>
    <m/>
    <m/>
    <m/>
  </r>
  <r>
    <x v="1"/>
    <m/>
    <n v="4"/>
    <m/>
    <n v="8"/>
  </r>
  <r>
    <x v="0"/>
    <m/>
    <m/>
    <m/>
    <m/>
  </r>
  <r>
    <x v="0"/>
    <m/>
    <m/>
    <m/>
    <m/>
  </r>
  <r>
    <x v="1"/>
    <m/>
    <n v="3"/>
    <m/>
    <n v="6"/>
  </r>
  <r>
    <x v="0"/>
    <m/>
    <m/>
    <m/>
    <m/>
  </r>
  <r>
    <x v="1"/>
    <m/>
    <n v="3"/>
    <m/>
    <n v="6"/>
  </r>
  <r>
    <x v="0"/>
    <m/>
    <m/>
    <m/>
    <m/>
  </r>
  <r>
    <x v="1"/>
    <m/>
    <n v="3"/>
    <m/>
    <n v="6"/>
  </r>
  <r>
    <x v="0"/>
    <m/>
    <m/>
    <m/>
    <m/>
  </r>
  <r>
    <x v="1"/>
    <m/>
    <n v="3"/>
    <m/>
    <n v="6"/>
  </r>
  <r>
    <x v="0"/>
    <m/>
    <m/>
    <m/>
    <m/>
  </r>
  <r>
    <x v="1"/>
    <m/>
    <n v="3"/>
    <m/>
    <n v="6"/>
  </r>
  <r>
    <x v="0"/>
    <m/>
    <m/>
    <m/>
    <m/>
  </r>
  <r>
    <x v="0"/>
    <m/>
    <m/>
    <m/>
    <m/>
  </r>
  <r>
    <x v="1"/>
    <m/>
    <n v="3"/>
    <m/>
    <n v="6"/>
  </r>
  <r>
    <x v="0"/>
    <m/>
    <m/>
    <m/>
    <m/>
  </r>
  <r>
    <x v="1"/>
    <m/>
    <n v="3"/>
    <m/>
    <n v="6"/>
  </r>
  <r>
    <x v="0"/>
    <m/>
    <m/>
    <m/>
    <m/>
  </r>
  <r>
    <x v="1"/>
    <m/>
    <n v="3"/>
    <m/>
    <n v="6"/>
  </r>
  <r>
    <x v="0"/>
    <m/>
    <m/>
    <m/>
    <m/>
  </r>
  <r>
    <x v="1"/>
    <m/>
    <n v="3"/>
    <m/>
    <n v="6"/>
  </r>
  <r>
    <x v="0"/>
    <m/>
    <m/>
    <m/>
    <m/>
  </r>
  <r>
    <x v="1"/>
    <m/>
    <n v="3"/>
    <m/>
    <n v="6"/>
  </r>
  <r>
    <x v="0"/>
    <m/>
    <m/>
    <m/>
    <m/>
  </r>
  <r>
    <x v="0"/>
    <m/>
    <m/>
    <m/>
    <m/>
  </r>
  <r>
    <x v="2"/>
    <m/>
    <n v="2"/>
    <m/>
    <n v="4"/>
  </r>
  <r>
    <x v="0"/>
    <m/>
    <m/>
    <m/>
    <m/>
  </r>
  <r>
    <x v="2"/>
    <m/>
    <n v="2"/>
    <m/>
    <n v="4"/>
  </r>
  <r>
    <x v="0"/>
    <m/>
    <m/>
    <m/>
    <m/>
  </r>
  <r>
    <x v="2"/>
    <m/>
    <n v="2"/>
    <m/>
    <n v="4"/>
  </r>
  <r>
    <x v="0"/>
    <m/>
    <m/>
    <m/>
    <m/>
  </r>
  <r>
    <x v="2"/>
    <m/>
    <n v="2"/>
    <m/>
    <n v="4"/>
  </r>
  <r>
    <x v="0"/>
    <m/>
    <m/>
    <m/>
    <m/>
  </r>
  <r>
    <x v="2"/>
    <m/>
    <n v="2"/>
    <m/>
    <n v="4"/>
  </r>
  <r>
    <x v="0"/>
    <m/>
    <m/>
    <m/>
    <m/>
  </r>
  <r>
    <x v="2"/>
    <m/>
    <n v="1"/>
    <m/>
    <n v="2"/>
  </r>
  <r>
    <x v="0"/>
    <m/>
    <m/>
    <m/>
    <m/>
  </r>
  <r>
    <x v="0"/>
    <m/>
    <m/>
    <m/>
    <m/>
  </r>
  <r>
    <x v="3"/>
    <m/>
    <s v="Pondération"/>
    <m/>
    <s v="Résultat"/>
  </r>
  <r>
    <x v="0"/>
    <m/>
    <m/>
    <m/>
    <m/>
  </r>
  <r>
    <x v="4"/>
    <m/>
    <n v="3"/>
    <m/>
    <n v="6"/>
  </r>
  <r>
    <x v="0"/>
    <m/>
    <m/>
    <m/>
    <m/>
  </r>
  <r>
    <x v="5"/>
    <m/>
    <n v="2"/>
    <m/>
    <n v="4"/>
  </r>
  <r>
    <x v="0"/>
    <m/>
    <m/>
    <m/>
    <m/>
  </r>
  <r>
    <x v="5"/>
    <m/>
    <n v="4"/>
    <m/>
    <n v="8"/>
  </r>
  <r>
    <x v="0"/>
    <m/>
    <m/>
    <m/>
    <m/>
  </r>
  <r>
    <x v="4"/>
    <m/>
    <n v="2"/>
    <m/>
    <n v="4"/>
  </r>
  <r>
    <x v="0"/>
    <m/>
    <m/>
    <m/>
    <m/>
  </r>
  <r>
    <x v="4"/>
    <m/>
    <n v="3"/>
    <m/>
    <n v="6"/>
  </r>
  <r>
    <x v="0"/>
    <m/>
    <m/>
    <m/>
    <m/>
  </r>
  <r>
    <x v="4"/>
    <m/>
    <n v="2"/>
    <m/>
    <n v="4"/>
  </r>
  <r>
    <x v="0"/>
    <m/>
    <m/>
    <m/>
    <m/>
  </r>
  <r>
    <x v="0"/>
    <m/>
    <m/>
    <m/>
    <m/>
  </r>
  <r>
    <x v="3"/>
    <m/>
    <s v="Pondération"/>
    <m/>
    <s v="Résultat"/>
  </r>
  <r>
    <x v="0"/>
    <m/>
    <m/>
    <m/>
    <m/>
  </r>
  <r>
    <x v="6"/>
    <m/>
    <n v="2"/>
    <m/>
    <n v="4"/>
  </r>
  <r>
    <x v="0"/>
    <m/>
    <m/>
    <m/>
    <m/>
  </r>
  <r>
    <x v="4"/>
    <m/>
    <n v="3"/>
    <m/>
    <n v="6"/>
  </r>
  <r>
    <x v="0"/>
    <m/>
    <m/>
    <m/>
    <m/>
  </r>
  <r>
    <x v="1"/>
    <m/>
    <n v="2"/>
    <m/>
    <n v="4"/>
  </r>
  <r>
    <x v="0"/>
    <m/>
    <m/>
    <m/>
    <m/>
  </r>
  <r>
    <x v="4"/>
    <m/>
    <n v="1"/>
    <m/>
    <n v="2"/>
  </r>
  <r>
    <x v="0"/>
    <m/>
    <m/>
    <m/>
    <m/>
  </r>
  <r>
    <x v="2"/>
    <m/>
    <n v="2"/>
    <m/>
    <n v="4"/>
  </r>
  <r>
    <x v="0"/>
    <m/>
    <m/>
    <m/>
    <m/>
  </r>
  <r>
    <x v="0"/>
    <m/>
    <m/>
    <m/>
    <m/>
  </r>
  <r>
    <x v="3"/>
    <m/>
    <s v="Pondération"/>
    <m/>
    <s v="Résultat"/>
  </r>
  <r>
    <x v="0"/>
    <m/>
    <m/>
    <m/>
    <m/>
  </r>
  <r>
    <x v="1"/>
    <m/>
    <n v="3"/>
    <m/>
    <n v="6"/>
  </r>
  <r>
    <x v="0"/>
    <m/>
    <m/>
    <m/>
    <m/>
  </r>
  <r>
    <x v="4"/>
    <m/>
    <n v="2"/>
    <m/>
    <n v="4"/>
  </r>
  <r>
    <x v="0"/>
    <m/>
    <m/>
    <m/>
    <m/>
  </r>
  <r>
    <x v="1"/>
    <m/>
    <n v="3"/>
    <m/>
    <n v="6"/>
  </r>
  <r>
    <x v="0"/>
    <m/>
    <m/>
    <m/>
    <m/>
  </r>
  <r>
    <x v="2"/>
    <m/>
    <n v="3"/>
    <m/>
    <n v="6"/>
  </r>
  <r>
    <x v="0"/>
    <m/>
    <m/>
    <m/>
    <m/>
  </r>
  <r>
    <x v="4"/>
    <m/>
    <n v="2"/>
    <m/>
    <n v="4"/>
  </r>
  <r>
    <x v="0"/>
    <m/>
    <m/>
    <m/>
    <m/>
  </r>
  <r>
    <x v="0"/>
    <m/>
    <m/>
    <m/>
    <m/>
  </r>
  <r>
    <x v="3"/>
    <m/>
    <s v="Pondération"/>
    <m/>
    <s v="Résultat"/>
  </r>
  <r>
    <x v="0"/>
    <m/>
    <m/>
    <m/>
    <m/>
  </r>
  <r>
    <x v="4"/>
    <m/>
    <n v="1"/>
    <m/>
    <n v="2"/>
  </r>
  <r>
    <x v="0"/>
    <m/>
    <m/>
    <m/>
    <m/>
  </r>
  <r>
    <x v="4"/>
    <m/>
    <n v="1"/>
    <m/>
    <n v="2"/>
  </r>
  <r>
    <x v="0"/>
    <m/>
    <m/>
    <m/>
    <m/>
  </r>
  <r>
    <x v="0"/>
    <m/>
    <m/>
    <m/>
    <m/>
  </r>
  <r>
    <x v="0"/>
    <m/>
    <m/>
    <m/>
    <m/>
  </r>
  <r>
    <x v="3"/>
    <m/>
    <s v="Pondération"/>
    <m/>
    <s v="Résultat"/>
  </r>
  <r>
    <x v="0"/>
    <m/>
    <m/>
    <m/>
    <m/>
  </r>
  <r>
    <x v="4"/>
    <m/>
    <n v="1"/>
    <m/>
    <n v="2"/>
  </r>
  <r>
    <x v="0"/>
    <m/>
    <m/>
    <m/>
    <m/>
  </r>
  <r>
    <x v="2"/>
    <m/>
    <n v="1"/>
    <m/>
    <n v="2"/>
  </r>
  <r>
    <x v="0"/>
    <m/>
    <m/>
    <m/>
    <m/>
  </r>
  <r>
    <x v="0"/>
    <m/>
    <m/>
    <m/>
    <m/>
  </r>
  <r>
    <x v="6"/>
    <m/>
    <n v="1"/>
    <m/>
    <n v="2"/>
  </r>
  <r>
    <x v="0"/>
    <m/>
    <m/>
    <m/>
    <m/>
  </r>
  <r>
    <x v="6"/>
    <m/>
    <n v="1"/>
    <m/>
    <n v="2"/>
  </r>
  <r>
    <x v="0"/>
    <m/>
    <m/>
    <m/>
    <m/>
  </r>
  <r>
    <x v="6"/>
    <m/>
    <n v="1"/>
    <m/>
    <n v="2"/>
  </r>
  <r>
    <x v="0"/>
    <m/>
    <m/>
    <m/>
    <m/>
  </r>
  <r>
    <x v="6"/>
    <m/>
    <n v="1"/>
    <m/>
    <n v="2"/>
  </r>
  <r>
    <x v="0"/>
    <m/>
    <m/>
    <m/>
    <m/>
  </r>
  <r>
    <x v="2"/>
    <m/>
    <n v="1"/>
    <m/>
    <n v="2"/>
  </r>
  <r>
    <x v="0"/>
    <m/>
    <m/>
    <m/>
    <m/>
  </r>
  <r>
    <x v="4"/>
    <m/>
    <n v="1"/>
    <m/>
    <n v="2"/>
  </r>
  <r>
    <x v="0"/>
    <m/>
    <m/>
    <m/>
    <m/>
  </r>
  <r>
    <x v="0"/>
    <m/>
    <m/>
    <m/>
    <m/>
  </r>
  <r>
    <x v="3"/>
    <m/>
    <s v="Pondération"/>
    <m/>
    <s v="Résultat"/>
  </r>
  <r>
    <x v="0"/>
    <m/>
    <m/>
    <m/>
    <m/>
  </r>
  <r>
    <x v="4"/>
    <m/>
    <n v="1"/>
    <m/>
    <n v="2"/>
  </r>
  <r>
    <x v="0"/>
    <m/>
    <m/>
    <m/>
    <m/>
  </r>
  <r>
    <x v="2"/>
    <m/>
    <n v="1"/>
    <m/>
    <n v="2"/>
  </r>
  <r>
    <x v="0"/>
    <m/>
    <m/>
    <m/>
    <m/>
  </r>
  <r>
    <x v="0"/>
    <m/>
    <m/>
    <m/>
    <m/>
  </r>
  <r>
    <x v="2"/>
    <m/>
    <n v="1"/>
    <m/>
    <n v="2"/>
  </r>
  <r>
    <x v="0"/>
    <m/>
    <m/>
    <m/>
    <m/>
  </r>
  <r>
    <x v="2"/>
    <m/>
    <n v="1"/>
    <m/>
    <n v="2"/>
  </r>
  <r>
    <x v="0"/>
    <m/>
    <m/>
    <m/>
    <m/>
  </r>
  <r>
    <x v="2"/>
    <m/>
    <n v="1"/>
    <m/>
    <n v="2"/>
  </r>
  <r>
    <x v="0"/>
    <m/>
    <m/>
    <m/>
    <m/>
  </r>
  <r>
    <x v="2"/>
    <m/>
    <n v="1"/>
    <m/>
    <n v="2"/>
  </r>
  <r>
    <x v="0"/>
    <m/>
    <m/>
    <m/>
    <m/>
  </r>
  <r>
    <x v="2"/>
    <m/>
    <n v="1"/>
    <m/>
    <n v="2"/>
  </r>
  <r>
    <x v="0"/>
    <m/>
    <m/>
    <m/>
    <m/>
  </r>
  <r>
    <x v="4"/>
    <m/>
    <n v="1"/>
    <m/>
    <n v="2"/>
  </r>
  <r>
    <x v="0"/>
    <m/>
    <m/>
    <m/>
    <m/>
  </r>
  <r>
    <x v="0"/>
    <m/>
    <m/>
    <m/>
    <m/>
  </r>
  <r>
    <x v="3"/>
    <m/>
    <s v="Pondération"/>
    <m/>
    <s v="Résultat"/>
  </r>
  <r>
    <x v="0"/>
    <m/>
    <m/>
    <m/>
    <m/>
  </r>
  <r>
    <x v="4"/>
    <m/>
    <n v="1"/>
    <m/>
    <n v="2"/>
  </r>
  <r>
    <x v="0"/>
    <m/>
    <m/>
    <m/>
    <m/>
  </r>
  <r>
    <x v="4"/>
    <m/>
    <n v="1"/>
    <m/>
    <n v="2"/>
  </r>
  <r>
    <x v="0"/>
    <m/>
    <m/>
    <m/>
    <m/>
  </r>
  <r>
    <x v="4"/>
    <m/>
    <n v="1"/>
    <m/>
    <n v="2"/>
  </r>
  <r>
    <x v="0"/>
    <m/>
    <m/>
    <m/>
    <m/>
  </r>
  <r>
    <x v="4"/>
    <m/>
    <n v="1"/>
    <m/>
    <n v="2"/>
  </r>
  <r>
    <x v="0"/>
    <m/>
    <m/>
    <m/>
    <m/>
  </r>
  <r>
    <x v="2"/>
    <m/>
    <n v="1"/>
    <m/>
    <n v="2"/>
  </r>
  <r>
    <x v="0"/>
    <m/>
    <m/>
    <m/>
    <m/>
  </r>
  <r>
    <x v="4"/>
    <m/>
    <n v="1"/>
    <m/>
    <n v="2"/>
  </r>
  <r>
    <x v="0"/>
    <m/>
    <m/>
    <m/>
    <m/>
  </r>
  <r>
    <x v="4"/>
    <m/>
    <n v="1"/>
    <m/>
    <n v="2"/>
  </r>
  <r>
    <x v="0"/>
    <m/>
    <m/>
    <m/>
    <m/>
  </r>
  <r>
    <x v="0"/>
    <m/>
    <m/>
    <m/>
    <m/>
  </r>
  <r>
    <x v="3"/>
    <m/>
    <s v="Pondération"/>
    <m/>
    <s v="Résultat"/>
  </r>
  <r>
    <x v="0"/>
    <m/>
    <m/>
    <m/>
    <m/>
  </r>
  <r>
    <x v="1"/>
    <m/>
    <n v="1"/>
    <m/>
    <n v="2"/>
  </r>
  <r>
    <x v="0"/>
    <m/>
    <m/>
    <m/>
    <m/>
  </r>
  <r>
    <x v="1"/>
    <m/>
    <n v="1"/>
    <m/>
    <n v="2"/>
  </r>
  <r>
    <x v="0"/>
    <m/>
    <m/>
    <m/>
    <m/>
  </r>
  <r>
    <x v="1"/>
    <m/>
    <n v="1"/>
    <m/>
    <n v="2"/>
  </r>
  <r>
    <x v="0"/>
    <m/>
    <m/>
    <m/>
    <m/>
  </r>
  <r>
    <x v="1"/>
    <m/>
    <n v="1"/>
    <m/>
    <n v="2"/>
  </r>
  <r>
    <x v="0"/>
    <m/>
    <m/>
    <m/>
    <m/>
  </r>
  <r>
    <x v="0"/>
    <m/>
    <m/>
    <m/>
    <m/>
  </r>
  <r>
    <x v="3"/>
    <m/>
    <s v="Pondération"/>
    <m/>
    <s v="Résultat"/>
  </r>
  <r>
    <x v="0"/>
    <m/>
    <m/>
    <m/>
    <m/>
  </r>
  <r>
    <x v="4"/>
    <m/>
    <n v="1"/>
    <m/>
    <n v="2"/>
  </r>
  <r>
    <x v="0"/>
    <m/>
    <m/>
    <m/>
    <m/>
  </r>
  <r>
    <x v="2"/>
    <m/>
    <n v="1"/>
    <m/>
    <n v="2"/>
  </r>
  <r>
    <x v="0"/>
    <m/>
    <m/>
    <m/>
    <m/>
  </r>
  <r>
    <x v="0"/>
    <m/>
    <m/>
    <m/>
    <m/>
  </r>
  <r>
    <x v="3"/>
    <m/>
    <s v="Pondération"/>
    <m/>
    <s v="Résultat"/>
  </r>
  <r>
    <x v="0"/>
    <m/>
    <m/>
    <m/>
    <m/>
  </r>
  <r>
    <x v="1"/>
    <m/>
    <n v="1"/>
    <m/>
    <n v="2"/>
  </r>
  <r>
    <x v="0"/>
    <m/>
    <m/>
    <m/>
    <m/>
  </r>
  <r>
    <x v="1"/>
    <m/>
    <n v="1"/>
    <m/>
    <n v="2"/>
  </r>
  <r>
    <x v="0"/>
    <m/>
    <m/>
    <m/>
    <m/>
  </r>
  <r>
    <x v="2"/>
    <m/>
    <n v="1"/>
    <m/>
    <n v="2"/>
  </r>
  <r>
    <x v="0"/>
    <m/>
    <m/>
    <m/>
    <m/>
  </r>
  <r>
    <x v="2"/>
    <m/>
    <n v="1"/>
    <m/>
    <n v="2"/>
  </r>
  <r>
    <x v="0"/>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703927D-5F59-4230-BAEF-286A2B3B2A95}" name="Tableau croisé dynamique4" cacheId="1" applyNumberFormats="0" applyBorderFormats="0" applyFontFormats="0" applyPatternFormats="0" applyAlignmentFormats="0" applyWidthHeightFormats="1" dataCaption="Valeurs" updatedVersion="8" minRefreshableVersion="3" useAutoFormatting="1" itemPrintTitles="1" createdVersion="7" indent="0" outline="1" outlineData="1" multipleFieldFilters="0" chartFormat="1" rowHeaderCaption="Axes">
  <location ref="B9:C15" firstHeaderRow="1" firstDataRow="1" firstDataCol="1"/>
  <pivotFields count="6">
    <pivotField axis="axisRow" showAll="0">
      <items count="14">
        <item x="4"/>
        <item m="1" x="8"/>
        <item m="1" x="12"/>
        <item m="1" x="11"/>
        <item m="1" x="9"/>
        <item m="1" x="10"/>
        <item m="1" x="7"/>
        <item h="1" x="0"/>
        <item h="1" x="3"/>
        <item x="1"/>
        <item x="2"/>
        <item x="5"/>
        <item x="6"/>
        <item t="default"/>
      </items>
    </pivotField>
    <pivotField showAll="0"/>
    <pivotField showAll="0"/>
    <pivotField showAll="0"/>
    <pivotField showAll="0"/>
    <pivotField dataField="1" dragToRow="0" dragToCol="0" dragToPage="0" showAll="0" defaultSubtotal="0"/>
  </pivotFields>
  <rowFields count="1">
    <field x="0"/>
  </rowFields>
  <rowItems count="6">
    <i>
      <x/>
    </i>
    <i>
      <x v="9"/>
    </i>
    <i>
      <x v="10"/>
    </i>
    <i>
      <x v="11"/>
    </i>
    <i>
      <x v="12"/>
    </i>
    <i t="grand">
      <x/>
    </i>
  </rowItems>
  <colItems count="1">
    <i/>
  </colItems>
  <dataFields count="1">
    <dataField name="Résultats" fld="5" baseField="0" baseItem="0"/>
  </dataFields>
  <formats count="2">
    <format dxfId="8">
      <pivotArea collapsedLevelsAreSubtotals="1" fieldPosition="0">
        <references count="1">
          <reference field="0" count="0"/>
        </references>
      </pivotArea>
    </format>
    <format dxfId="7">
      <pivotArea grandRow="1" outline="0" collapsedLevelsAreSubtotals="1" fieldPosition="0"/>
    </format>
  </formats>
  <chartFormats count="1">
    <chartFormat chart="0" format="3" series="1">
      <pivotArea type="data" outline="0" fieldPosition="0">
        <references count="1">
          <reference field="4294967294" count="1" selected="0">
            <x v="0"/>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A18ED81-696A-4B48-AA0E-687653206D36}" name="Tableau croisé dynamique1" cacheId="0" applyNumberFormats="0" applyBorderFormats="0" applyFontFormats="0" applyPatternFormats="0" applyAlignmentFormats="0" applyWidthHeightFormats="1" dataCaption="Valeurs" updatedVersion="8" minRefreshableVersion="3" useAutoFormatting="1" rowGrandTotals="0" colGrandTotals="0" itemPrintTitles="1" createdVersion="7" indent="0" outline="1" outlineData="1" multipleFieldFilters="0" fieldListSortAscending="1">
  <location ref="E7:E16" firstHeaderRow="1" firstDataRow="1" firstDataCol="1"/>
  <pivotFields count="2">
    <pivotField axis="axisRow" showAll="0" sortType="ascending" defaultSubtotal="0">
      <items count="26">
        <item x="6"/>
        <item m="1" x="9"/>
        <item x="8"/>
        <item m="1" x="17"/>
        <item m="1" x="19"/>
        <item m="1" x="24"/>
        <item m="1" x="14"/>
        <item m="1" x="22"/>
        <item m="1" x="13"/>
        <item m="1" x="20"/>
        <item m="1" x="11"/>
        <item m="1" x="21"/>
        <item m="1" x="12"/>
        <item x="3"/>
        <item x="1"/>
        <item x="2"/>
        <item m="1" x="18"/>
        <item x="4"/>
        <item m="1" x="25"/>
        <item x="5"/>
        <item x="7"/>
        <item m="1" x="16"/>
        <item x="0"/>
        <item m="1" x="23"/>
        <item m="1" x="15"/>
        <item m="1" x="10"/>
      </items>
    </pivotField>
    <pivotField showAll="0" defaultSubtotal="0"/>
  </pivotFields>
  <rowFields count="1">
    <field x="0"/>
  </rowFields>
  <rowItems count="9">
    <i>
      <x/>
    </i>
    <i>
      <x v="2"/>
    </i>
    <i>
      <x v="13"/>
    </i>
    <i>
      <x v="14"/>
    </i>
    <i>
      <x v="15"/>
    </i>
    <i>
      <x v="17"/>
    </i>
    <i>
      <x v="19"/>
    </i>
    <i>
      <x v="20"/>
    </i>
    <i>
      <x v="22"/>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0176531-60EF-4EA3-925A-E07B26B82B31}" name="Tableau croisé dynamique2" cacheId="0" applyNumberFormats="0" applyBorderFormats="0" applyFontFormats="0" applyPatternFormats="0" applyAlignmentFormats="0" applyWidthHeightFormats="1" dataCaption="Valeurs" missingCaption=" " updatedVersion="8" minRefreshableVersion="3" showDrill="0" enableDrill="0" useAutoFormatting="1" rowGrandTotals="0" colGrandTotals="0" createdVersion="7" indent="0" compact="0" compactData="0" multipleFieldFilters="0" fieldListSortAscending="1" customListSort="0">
  <location ref="G7:H26" firstHeaderRow="1" firstDataRow="1" firstDataCol="2"/>
  <pivotFields count="2">
    <pivotField axis="axisRow" compact="0" outline="0" showAll="0" sortType="ascending" defaultSubtotal="0">
      <items count="26">
        <item x="6"/>
        <item m="1" x="9"/>
        <item x="8"/>
        <item m="1" x="17"/>
        <item m="1" x="19"/>
        <item m="1" x="24"/>
        <item m="1" x="14"/>
        <item m="1" x="22"/>
        <item m="1" x="13"/>
        <item m="1" x="20"/>
        <item m="1" x="11"/>
        <item m="1" x="21"/>
        <item m="1" x="12"/>
        <item x="3"/>
        <item x="1"/>
        <item x="2"/>
        <item m="1" x="18"/>
        <item x="4"/>
        <item m="1" x="25"/>
        <item x="5"/>
        <item x="7"/>
        <item m="1" x="16"/>
        <item x="0"/>
        <item m="1" x="23"/>
        <item m="1" x="15"/>
        <item m="1" x="10"/>
      </items>
      <extLst>
        <ext xmlns:x14="http://schemas.microsoft.com/office/spreadsheetml/2009/9/main" uri="{2946ED86-A175-432a-8AC1-64E0C546D7DE}">
          <x14:pivotField fillDownLabels="1"/>
        </ext>
      </extLst>
    </pivotField>
    <pivotField axis="axisRow" compact="0" outline="0" showAll="0" defaultSubtotal="0">
      <items count="58">
        <item m="1" x="36"/>
        <item m="1" x="44"/>
        <item m="1" x="22"/>
        <item x="2"/>
        <item x="4"/>
        <item x="3"/>
        <item x="1"/>
        <item m="1" x="41"/>
        <item m="1" x="53"/>
        <item m="1" x="31"/>
        <item x="7"/>
        <item x="8"/>
        <item x="9"/>
        <item m="1" x="52"/>
        <item m="1" x="32"/>
        <item m="1" x="21"/>
        <item m="1" x="24"/>
        <item m="1" x="46"/>
        <item m="1" x="23"/>
        <item m="1" x="40"/>
        <item m="1" x="28"/>
        <item m="1" x="56"/>
        <item m="1" x="43"/>
        <item m="1" x="34"/>
        <item m="1" x="33"/>
        <item m="1" x="49"/>
        <item m="1" x="29"/>
        <item m="1" x="42"/>
        <item m="1" x="19"/>
        <item m="1" x="57"/>
        <item m="1" x="35"/>
        <item m="1" x="50"/>
        <item m="1" x="26"/>
        <item m="1" x="27"/>
        <item m="1" x="48"/>
        <item m="1" x="37"/>
        <item m="1" x="20"/>
        <item m="1" x="54"/>
        <item m="1" x="38"/>
        <item m="1" x="39"/>
        <item m="1" x="47"/>
        <item m="1" x="51"/>
        <item m="1" x="30"/>
        <item m="1" x="25"/>
        <item m="1" x="55"/>
        <item m="1" x="45"/>
        <item x="0"/>
        <item x="5"/>
        <item x="6"/>
        <item x="10"/>
        <item x="11"/>
        <item x="12"/>
        <item x="13"/>
        <item x="14"/>
        <item x="15"/>
        <item x="16"/>
        <item x="17"/>
        <item x="18"/>
      </items>
      <extLst>
        <ext xmlns:x14="http://schemas.microsoft.com/office/spreadsheetml/2009/9/main" uri="{2946ED86-A175-432a-8AC1-64E0C546D7DE}">
          <x14:pivotField fillDownLabels="1"/>
        </ext>
      </extLst>
    </pivotField>
  </pivotFields>
  <rowFields count="2">
    <field x="0"/>
    <field x="1"/>
  </rowFields>
  <rowItems count="19">
    <i>
      <x/>
      <x v="52"/>
    </i>
    <i r="1">
      <x v="53"/>
    </i>
    <i>
      <x v="2"/>
      <x v="55"/>
    </i>
    <i r="1">
      <x v="56"/>
    </i>
    <i r="1">
      <x v="57"/>
    </i>
    <i>
      <x v="13"/>
      <x v="10"/>
    </i>
    <i r="1">
      <x v="47"/>
    </i>
    <i r="1">
      <x v="48"/>
    </i>
    <i>
      <x v="14"/>
      <x v="3"/>
    </i>
    <i r="1">
      <x v="6"/>
    </i>
    <i>
      <x v="15"/>
      <x v="4"/>
    </i>
    <i r="1">
      <x v="5"/>
    </i>
    <i>
      <x v="17"/>
      <x v="11"/>
    </i>
    <i r="1">
      <x v="12"/>
    </i>
    <i>
      <x v="19"/>
      <x v="49"/>
    </i>
    <i r="1">
      <x v="50"/>
    </i>
    <i r="1">
      <x v="51"/>
    </i>
    <i>
      <x v="20"/>
      <x v="54"/>
    </i>
    <i>
      <x v="22"/>
      <x v="46"/>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957452B-A3D9-4C44-9283-236B2DCC061C}" name="Axe_analyse" displayName="Axe_analyse" ref="B6:C11" totalsRowShown="0" headerRowDxfId="74" dataDxfId="73">
  <autoFilter ref="B6:C11" xr:uid="{E957452B-A3D9-4C44-9283-236B2DCC061C}"/>
  <tableColumns count="2">
    <tableColumn id="1" xr3:uid="{632443E7-1B39-4BEE-BC7E-BF3EEBE905DB}" name="Axe" dataDxfId="72"/>
    <tableColumn id="2" xr3:uid="{53D2C26A-C3A6-4AFF-A29F-403B1723BADE}" name="Pondération" dataDxfId="7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40970017-6FE0-4752-B07E-8D3BA24514A0}" name="Pérénité33" displayName="Pérénité33" ref="N24:O28" totalsRowShown="0" headerRowDxfId="38" dataDxfId="37">
  <autoFilter ref="N24:O28" xr:uid="{7A2A1F64-1A6F-469D-BF77-5CCD3F759480}"/>
  <tableColumns count="2">
    <tableColumn id="1" xr3:uid="{6841670A-66CF-446A-9AA7-FEA2C0AF133E}" name="Pérenité" dataDxfId="36"/>
    <tableColumn id="2" xr3:uid="{3CC8B49B-F934-4481-9E6E-3FE90653FFC0}" name="Points" dataDxfId="35"/>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8C217744-DBD5-4950-B4D0-D0B0EBF4AFD3}" name="Indispo" displayName="Indispo" ref="Q12:R18" totalsRowShown="0" headerRowDxfId="34" dataDxfId="33">
  <autoFilter ref="Q12:R18" xr:uid="{B958AA3B-3F13-4FE0-8498-781A922B9391}"/>
  <tableColumns count="2">
    <tableColumn id="1" xr3:uid="{2975C2C9-2561-4B2F-85A7-164DA4FB8CC6}" name="Indispo" dataDxfId="32"/>
    <tableColumn id="2" xr3:uid="{DA6B48F5-95C9-42F5-8669-A14ECB80FC35}" name="Points" dataDxfId="3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BA7B06F-DD6A-4DBD-AC5D-4EA202ED44E8}" name="Impact_envt" displayName="Impact_envt" ref="K24:L29" totalsRowShown="0" headerRowDxfId="30" dataDxfId="29">
  <autoFilter ref="K24:L29" xr:uid="{D9A47CF6-64DE-4F01-816B-1AD90E71D6E3}"/>
  <tableColumns count="2">
    <tableColumn id="1" xr3:uid="{464FCCFE-981C-4486-A060-6D4E0E6F10FA}" name="Impact envt" dataDxfId="28"/>
    <tableColumn id="2" xr3:uid="{01C308B8-AE2B-4AC9-AECA-A94C9C102A44}" name="Points" dataDxfId="27"/>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1A9776C-FBA2-4A94-848D-9C754D3B18C0}" name="Environnement" displayName="Environnement" ref="K18:L22" totalsRowShown="0" headerRowDxfId="26" dataDxfId="25">
  <autoFilter ref="K18:L22" xr:uid="{464AC100-21DB-42FB-9550-9F1A492A12CD}"/>
  <tableColumns count="2">
    <tableColumn id="1" xr3:uid="{C77B35C0-3D96-4254-BCFB-6F1CA8FD7162}" name="Environnement" dataDxfId="24"/>
    <tableColumn id="2" xr3:uid="{7E1CD872-2D9A-423B-8311-7E13CA991493}" name="Points" dataDxfId="2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C4577F72-F772-4AED-B5A0-F863B126654A}" name="Hébergement" displayName="Hébergement" ref="Q20:R23" totalsRowShown="0" headerRowDxfId="22" dataDxfId="21">
  <autoFilter ref="Q20:R23" xr:uid="{EC7C701B-0870-466B-AB9E-C7571528BE82}"/>
  <tableColumns count="2">
    <tableColumn id="1" xr3:uid="{0F17CF4E-8C62-4E31-9A71-B37EDDD35EBB}" name="Hébergement" dataDxfId="20"/>
    <tableColumn id="2" xr3:uid="{86635054-DB8F-4138-9367-E4D4287F7955}" name="Points" dataDxfId="19"/>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EBBF04E-4252-494F-9957-C77433A8732D}" name="Critères" displayName="Critères" ref="B6:F51" totalsRowShown="0" headerRowDxfId="18" dataDxfId="17">
  <autoFilter ref="B6:F51" xr:uid="{0EBBF04E-4252-494F-9957-C77433A8732D}"/>
  <tableColumns count="5">
    <tableColumn id="1" xr3:uid="{D323172F-C2D1-49A0-8B1B-4A5F9E76928A}" name="Axe d'analyse" dataDxfId="16"/>
    <tableColumn id="4" xr3:uid="{223E4D0A-58C4-4009-A4AE-8004D4B2726C}" name="Responsable" dataDxfId="15"/>
    <tableColumn id="2" xr3:uid="{0D29F939-F4C9-41E7-B5B0-F0A4CC08DEFB}" name="Critère" dataDxfId="14"/>
    <tableColumn id="5" xr3:uid="{26649A65-C58E-42C7-A7C4-49EB7732D780}" name="Type de réponse" dataDxfId="13"/>
    <tableColumn id="3" xr3:uid="{7E931618-D9D6-41DB-B9FE-9993C2E9B720}" name="Pondération" dataDxfId="12"/>
  </tableColumns>
  <tableStyleInfo name="TableStyleMedium1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9AB4D35-4FFA-43A4-9CF4-58DD950A51C6}" name="Résultat" displayName="Résultat" ref="G5:K187" totalsRowShown="0" headerRowDxfId="11">
  <autoFilter ref="G5:K187" xr:uid="{39AB4D35-4FFA-43A4-9CF4-58DD950A51C6}">
    <filterColumn colId="0" hiddenButton="1"/>
    <filterColumn colId="1" hiddenButton="1"/>
    <filterColumn colId="2" hiddenButton="1"/>
    <filterColumn colId="3" hiddenButton="1"/>
    <filterColumn colId="4" hiddenButton="1"/>
  </autoFilter>
  <tableColumns count="5">
    <tableColumn id="1" xr3:uid="{552D3A14-FB63-443A-BAF2-1AD0FB4D0740}" name="Axe d'analyse"/>
    <tableColumn id="2" xr3:uid="{6E6468A7-17D4-44FD-8B97-B270C2829922}" name="1" dataDxfId="10"/>
    <tableColumn id="3" xr3:uid="{9F105311-B606-4967-B2D5-1F3F38DAE6F1}" name="Pondération"/>
    <tableColumn id="4" xr3:uid="{0F1E84FE-7387-4339-A0CC-4EBE88BE27D6}" name="2" dataDxfId="9"/>
    <tableColumn id="5" xr3:uid="{08F4E698-58F1-4D63-9DA3-6DDA7EDEA327}" name="Résultat"/>
  </tableColumns>
  <tableStyleInfo name="TableStyleLight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rganisation" displayName="Organisation" ref="B7:C26" totalsRowShown="0" dataDxfId="6">
  <autoFilter ref="B7:C26" xr:uid="{00000000-0009-0000-0100-000001000000}"/>
  <tableColumns count="2">
    <tableColumn id="1" xr3:uid="{00000000-0010-0000-0000-000001000000}" name="Direction" dataDxfId="5"/>
    <tableColumn id="2" xr3:uid="{00000000-0010-0000-0000-000002000000}" name="Service" dataDxfId="4"/>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32CAA7-593A-4F8C-8600-6A37286BFFDC}" name="Destinataires" displayName="Destinataires" ref="L7:L11" totalsRowShown="0">
  <autoFilter ref="L7:L11" xr:uid="{4532CAA7-593A-4F8C-8600-6A37286BFFDC}"/>
  <tableColumns count="1">
    <tableColumn id="1" xr3:uid="{4708B00B-106C-4A73-9C1F-C1BB3421B651}" name="Destinataire"/>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2AD984A-7C25-46A5-A1B4-4CF69748C571}" name="Planning" displayName="Planning" ref="J14:J17" totalsRowShown="0">
  <autoFilter ref="J14:J17" xr:uid="{F2AD984A-7C25-46A5-A1B4-4CF69748C571}"/>
  <tableColumns count="1">
    <tableColumn id="1" xr3:uid="{F83C1437-2791-4292-BE02-6699C0623B0E}" name="Planning"/>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78D9907-0089-4B46-8F67-51D8532B75AE}" name="Stratégie" displayName="Stratégie" ref="H11:I26" totalsRowShown="0" headerRowDxfId="70" dataDxfId="69">
  <autoFilter ref="H11:I26" xr:uid="{F731F738-F362-4EEE-A199-24515FCD208E}"/>
  <tableColumns count="2">
    <tableColumn id="1" xr3:uid="{6C116F26-C3E5-4C18-983D-686A26BF025F}" name="Stratégie" dataDxfId="68"/>
    <tableColumn id="2" xr3:uid="{21FC44B6-6EBD-47E0-9DF9-166E7B9E9411}" name="Points" dataDxfId="67"/>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7C260F8-5639-4349-B4B3-F8F3CE2F7A79}" name="RACI" displayName="RACI" ref="N7:N11" totalsRowShown="0">
  <autoFilter ref="N7:N11" xr:uid="{87C260F8-5639-4349-B4B3-F8F3CE2F7A79}"/>
  <tableColumns count="1">
    <tableColumn id="1" xr3:uid="{0F8096AA-B450-4232-AB6E-B6C7C0A1C0FC}" name="Rôle"/>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23D85E6-44BA-4419-B9C3-F0482523ACB8}" name="Responsable" displayName="Responsable" ref="N14:N16" totalsRowShown="0">
  <autoFilter ref="N14:N16" xr:uid="{723D85E6-44BA-4419-B9C3-F0482523ACB8}"/>
  <tableColumns count="1">
    <tableColumn id="1" xr3:uid="{26DDBA6B-B1DE-40C2-B318-F09B33CA5C45}" name="Responsable"/>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4E35E1D-384B-46B7-AF17-3363347B4966}" name="Avis" displayName="Avis" ref="J7:J11" totalsRowShown="0">
  <autoFilter ref="J7:J11" xr:uid="{24E35E1D-384B-46B7-AF17-3363347B4966}"/>
  <tableColumns count="1">
    <tableColumn id="1" xr3:uid="{6BB889C0-EAC6-4789-A2B2-9807C82CA611}" name="Avi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60C0C85-22E3-48A4-BDE1-79D2E46DEE5B}" name="Ponderation" displayName="Ponderation" ref="L14:L20" totalsRowShown="0">
  <autoFilter ref="L14:L20" xr:uid="{860C0C85-22E3-48A4-BDE1-79D2E46DEE5B}"/>
  <tableColumns count="1">
    <tableColumn id="1" xr3:uid="{5C0955E8-81E3-4857-AD42-ADC4C52E8C9D}" name="Pondération"/>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4D4A4C6-4DBA-45C5-AF61-53714B9BCB9B}" name="Tableau10" displayName="Tableau10" ref="B2:C3" totalsRowShown="0" headerRowDxfId="3" dataDxfId="2">
  <autoFilter ref="B2:C3" xr:uid="{24D4A4C6-4DBA-45C5-AF61-53714B9BCB9B}"/>
  <tableColumns count="2">
    <tableColumn id="1" xr3:uid="{6BF59988-C185-41C4-9AFC-FBB46230EC1D}" name="Version de la FEB" dataDxfId="1"/>
    <tableColumn id="2" xr3:uid="{3992B575-F1F6-42E8-A2E1-0548EC37E71E}" name="Date" dataDxfId="0"/>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E03A812-EC42-4310-893C-A3DC08CFE1C8}" name="Impact" displayName="Impact" ref="K6:L11" totalsRowShown="0" headerRowDxfId="66" dataDxfId="65">
  <autoFilter ref="K6:L11" xr:uid="{9EDADC87-411D-46FD-A0DC-110984D1C95C}"/>
  <tableColumns count="2">
    <tableColumn id="1" xr3:uid="{7997FFE7-3FC9-4912-AD29-F90F5E06FAB9}" name="Impact" dataDxfId="64"/>
    <tableColumn id="2" xr3:uid="{2A99F03F-ED97-4178-8F50-E4D52A841404}" name="Points" dataDxfId="6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C9B13E7-554E-4405-BC8B-5F959943D60D}" name="OuiNon" displayName="OuiNon" ref="H6:I9" totalsRowShown="0" headerRowDxfId="62" dataDxfId="61">
  <autoFilter ref="H6:I9" xr:uid="{A3D7C125-818F-4A75-BE74-72AE08208AF4}"/>
  <tableColumns count="2">
    <tableColumn id="1" xr3:uid="{EE8A9137-B44E-4793-8E68-CD7AC1350A0B}" name="OuiNon" dataDxfId="60"/>
    <tableColumn id="2" xr3:uid="{296F9B20-1D94-4441-922B-0761D2B4297A}" name="Points" dataDxfId="5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F84B250-8F17-48A3-9BBB-A3A0382AFC92}" name="Prestation" displayName="Prestation" ref="K13:L16" totalsRowShown="0" headerRowDxfId="58" dataDxfId="57">
  <autoFilter ref="K13:L16" xr:uid="{BB6676E1-7218-480B-8EB9-D2C393C08236}"/>
  <tableColumns count="2">
    <tableColumn id="1" xr3:uid="{6E5905E4-D893-45D1-8947-A9A2E1A40F79}" name="Prestation" dataDxfId="56"/>
    <tableColumn id="2" xr3:uid="{7F66DBF9-CECD-4A34-8ED5-B831D9E7BD68}" name="Points" dataDxfId="5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1A70F0FD-E535-47FA-BBE4-08EFAD16026D}" name="Durée" displayName="Durée" ref="Q6:R10" totalsRowShown="0" headerRowDxfId="54" dataDxfId="53">
  <autoFilter ref="Q6:R10" xr:uid="{E8ABDB5C-EF6E-488B-A20F-44B65BF4914D}"/>
  <tableColumns count="2">
    <tableColumn id="1" xr3:uid="{78F556F1-951C-4EA4-9431-FD12D18C782F}" name="Durée" dataDxfId="52"/>
    <tableColumn id="2" xr3:uid="{E3C51849-9773-4BC0-A545-D6B5DC9DC8CC}" name="Points" dataDxfId="5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5DCCC6F-5341-49A1-B6E5-44EEEB76B33E}" name="Note" displayName="Note" ref="N12:O16" totalsRowShown="0" headerRowDxfId="50" dataDxfId="49">
  <autoFilter ref="N12:O16" xr:uid="{609E541D-91F9-4CF7-9219-D4B7D677E553}"/>
  <tableColumns count="2">
    <tableColumn id="1" xr3:uid="{C0359CC2-DE02-4B9C-A1E3-9BFD5010806F}" name="Note" dataDxfId="48"/>
    <tableColumn id="2" xr3:uid="{A87A0E8C-6F93-4822-AC30-5B6C9126E012}" name="Points" dataDxfId="4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E448CA4-30B2-4D3D-8348-B1B5CE9A273D}" name="Fonctionnalités" displayName="Fonctionnalités" ref="N6:O10" totalsRowShown="0" headerRowDxfId="46" dataDxfId="45">
  <autoFilter ref="N6:O10" xr:uid="{F94977CE-E328-42F7-9F41-CFD052B5E10D}"/>
  <tableColumns count="2">
    <tableColumn id="1" xr3:uid="{DD61BD5C-B75D-47AF-BA9B-2DDF1218AF13}" name="Fonctionnalités" dataDxfId="44"/>
    <tableColumn id="2" xr3:uid="{A5E16234-2987-4C4D-973C-6320D552A679}" name="Points" dataDxfId="4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E0C02DA-3B4C-4182-8B00-D8080224F308}" name="Contrainte" displayName="Contrainte" ref="N18:O22" totalsRowShown="0" headerRowDxfId="42" dataDxfId="41">
  <autoFilter ref="N18:O22" xr:uid="{68499084-1B58-48BB-AB34-663CE083718A}"/>
  <tableColumns count="2">
    <tableColumn id="1" xr3:uid="{4F64BA16-3E96-4B6C-86AA-F2C031E31412}" name="Contrainte tech" dataDxfId="40"/>
    <tableColumn id="2" xr3:uid="{28EC15B2-4F8A-4010-A91B-7A86DE86A0CF}" name="Points" dataDxfId="39"/>
  </tableColumns>
  <tableStyleInfo name="TableStyleMedium2" showFirstColumn="0" showLastColumn="0" showRowStripes="1" showColumnStripes="0"/>
</table>
</file>

<file path=xl/theme/theme1.xml><?xml version="1.0" encoding="utf-8"?>
<a:theme xmlns:a="http://schemas.openxmlformats.org/drawingml/2006/main" name="VIRAGE-2021-Ref-1">
  <a:themeElements>
    <a:clrScheme name="Personnalisé 1">
      <a:dk1>
        <a:srgbClr val="3C3C3C"/>
      </a:dk1>
      <a:lt1>
        <a:srgbClr val="FFFFFF"/>
      </a:lt1>
      <a:dk2>
        <a:srgbClr val="6F6F6F"/>
      </a:dk2>
      <a:lt2>
        <a:srgbClr val="B2B2B2"/>
      </a:lt2>
      <a:accent1>
        <a:srgbClr val="E6007E"/>
      </a:accent1>
      <a:accent2>
        <a:srgbClr val="F8CA12"/>
      </a:accent2>
      <a:accent3>
        <a:srgbClr val="FACB01"/>
      </a:accent3>
      <a:accent4>
        <a:srgbClr val="3C4797"/>
      </a:accent4>
      <a:accent5>
        <a:srgbClr val="5B83C2"/>
      </a:accent5>
      <a:accent6>
        <a:srgbClr val="E6007E"/>
      </a:accent6>
      <a:hlink>
        <a:srgbClr val="0070C0"/>
      </a:hlink>
      <a:folHlink>
        <a:srgbClr val="0070C0"/>
      </a:folHlink>
    </a:clrScheme>
    <a:fontScheme name="Personnalisé 1">
      <a:majorFont>
        <a:latin typeface="Calibri"/>
        <a:ea typeface=""/>
        <a:cs typeface=""/>
      </a:majorFont>
      <a:minorFont>
        <a:latin typeface="Calibri Light"/>
        <a:ea typeface=""/>
        <a:cs typeface=""/>
      </a:minorFont>
    </a:fontScheme>
    <a:fmtScheme name="Ombre extrême">
      <a:fillStyleLst>
        <a:solidFill>
          <a:schemeClr val="phClr"/>
        </a:solidFill>
        <a:gradFill rotWithShape="1">
          <a:gsLst>
            <a:gs pos="0">
              <a:schemeClr val="phClr">
                <a:tint val="90000"/>
              </a:schemeClr>
            </a:gs>
            <a:gs pos="48000">
              <a:schemeClr val="phClr">
                <a:tint val="54000"/>
                <a:satMod val="140000"/>
              </a:schemeClr>
            </a:gs>
            <a:gs pos="100000">
              <a:schemeClr val="phClr">
                <a:tint val="24000"/>
                <a:satMod val="260000"/>
              </a:schemeClr>
            </a:gs>
          </a:gsLst>
          <a:lin ang="16200000" scaled="1"/>
        </a:gradFill>
        <a:gradFill rotWithShape="1">
          <a:gsLst>
            <a:gs pos="0">
              <a:schemeClr val="phClr"/>
            </a:gs>
            <a:gs pos="100000">
              <a:schemeClr val="phClr">
                <a:shade val="48000"/>
                <a:satMod val="180000"/>
                <a:lumMod val="94000"/>
              </a:schemeClr>
            </a:gs>
            <a:gs pos="100000">
              <a:schemeClr val="phClr">
                <a:shade val="48000"/>
                <a:satMod val="180000"/>
                <a:lumMod val="94000"/>
              </a:schemeClr>
            </a:gs>
          </a:gsLst>
          <a:lin ang="4140000" scaled="1"/>
        </a:gradFill>
      </a:fillStyleLst>
      <a:lnStyleLst>
        <a:ln w="12700" cap="flat" cmpd="sng" algn="ctr">
          <a:solidFill>
            <a:schemeClr val="phClr"/>
          </a:solidFill>
          <a:prstDash val="solid"/>
        </a:ln>
        <a:ln w="19050" cap="flat" cmpd="sng" algn="ctr">
          <a:solidFill>
            <a:schemeClr val="phClr"/>
          </a:solidFill>
          <a:prstDash val="solid"/>
        </a:ln>
        <a:ln w="28575" cap="flat" cmpd="sng" algn="ctr">
          <a:solidFill>
            <a:schemeClr val="phClr"/>
          </a:solidFill>
          <a:prstDash val="solid"/>
        </a:ln>
      </a:lnStyleLst>
      <a:effectStyleLst>
        <a:effectStyle>
          <a:effectLst>
            <a:outerShdw blurRad="63500" dist="12700" dir="5400000" sx="102000" sy="102000" rotWithShape="0">
              <a:srgbClr val="000000">
                <a:alpha val="32000"/>
              </a:srgbClr>
            </a:outerShdw>
          </a:effectLst>
        </a:effectStyle>
        <a:effectStyle>
          <a:effectLst>
            <a:outerShdw blurRad="76200" dist="38100" dir="5400000" rotWithShape="0">
              <a:srgbClr val="000000">
                <a:alpha val="60000"/>
              </a:srgbClr>
            </a:outerShdw>
          </a:effectLst>
          <a:scene3d>
            <a:camera prst="orthographicFront">
              <a:rot lat="0" lon="0" rev="0"/>
            </a:camera>
            <a:lightRig rig="threePt" dir="tl">
              <a:rot lat="0" lon="0" rev="19800000"/>
            </a:lightRig>
          </a:scene3d>
          <a:sp3d prstMaterial="plastic">
            <a:bevelT w="25400" h="19050"/>
          </a:sp3d>
        </a:effectStyle>
        <a:effectStyle>
          <a:effectLst>
            <a:outerShdw blurRad="114300" dist="114300" dir="5400000" rotWithShape="0">
              <a:srgbClr val="000000">
                <a:alpha val="70000"/>
              </a:srgbClr>
            </a:outerShdw>
          </a:effectLst>
          <a:scene3d>
            <a:camera prst="orthographicFront">
              <a:rot lat="0" lon="0" rev="0"/>
            </a:camera>
            <a:lightRig rig="threePt" dir="t">
              <a:rot lat="0" lon="0" rev="19800000"/>
            </a:lightRig>
          </a:scene3d>
          <a:sp3d prstMaterial="plastic">
            <a:bevelT w="38100" h="3175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latin typeface="+mj-lt"/>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VIRAGE-2021-Ref-1" id="{C046E543-595E-44AF-B8EA-19281B836CF0}" vid="{9A9E34A5-78C8-47A0-BAB5-58D099021953}"/>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22.xml"/><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pivotTable" Target="../pivotTables/pivotTable3.xml"/><Relationship Id="rId1" Type="http://schemas.openxmlformats.org/officeDocument/2006/relationships/pivotTable" Target="../pivotTables/pivotTable2.xml"/><Relationship Id="rId6" Type="http://schemas.openxmlformats.org/officeDocument/2006/relationships/table" Target="../tables/table20.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table" Target="../tables/table18.xml"/><Relationship Id="rId9" Type="http://schemas.openxmlformats.org/officeDocument/2006/relationships/table" Target="../tables/table2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printerSettings" Target="../printerSettings/printerSettings4.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262DC-15E7-4CED-BBAC-C9CB107C3078}">
  <dimension ref="E3:R3"/>
  <sheetViews>
    <sheetView showGridLines="0" showRowColHeaders="0" workbookViewId="0">
      <selection activeCell="C35" sqref="C35"/>
    </sheetView>
  </sheetViews>
  <sheetFormatPr baseColWidth="10" defaultColWidth="11" defaultRowHeight="15" x14ac:dyDescent="0.25"/>
  <sheetData>
    <row r="3" spans="5:18" ht="33.75" x14ac:dyDescent="0.25">
      <c r="E3" s="92" t="s">
        <v>0</v>
      </c>
      <c r="F3" s="92"/>
      <c r="G3" s="92"/>
      <c r="H3" s="92"/>
      <c r="I3" s="92"/>
      <c r="J3" s="92"/>
      <c r="K3" s="92"/>
      <c r="L3" s="92"/>
      <c r="M3" s="92"/>
      <c r="N3" s="92"/>
      <c r="O3" s="92"/>
      <c r="P3" s="92"/>
      <c r="Q3" s="92"/>
      <c r="R3" s="92"/>
    </row>
  </sheetData>
  <mergeCells count="1">
    <mergeCell ref="E3:R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D7906-F38C-4943-9C01-94F7DC7E0CCB}">
  <sheetPr codeName="Feuil4"/>
  <dimension ref="A1:J34"/>
  <sheetViews>
    <sheetView showGridLines="0" showRowColHeaders="0" workbookViewId="0">
      <selection activeCell="B2" sqref="B2:I2"/>
    </sheetView>
  </sheetViews>
  <sheetFormatPr baseColWidth="10" defaultColWidth="11" defaultRowHeight="15" x14ac:dyDescent="0.25"/>
  <cols>
    <col min="1" max="1" width="7.125" customWidth="1"/>
    <col min="2" max="2" width="14.75" customWidth="1"/>
    <col min="3" max="3" width="9.125" customWidth="1"/>
    <col min="4" max="4" width="1.75" customWidth="1"/>
    <col min="5" max="5" width="29.25" customWidth="1"/>
    <col min="6" max="6" width="9.125" customWidth="1"/>
    <col min="7" max="7" width="29.25" customWidth="1"/>
    <col min="8" max="8" width="9.125" customWidth="1"/>
    <col min="9" max="9" width="29.25" customWidth="1"/>
    <col min="10" max="10" width="7.125" customWidth="1"/>
  </cols>
  <sheetData>
    <row r="1" spans="1:10" x14ac:dyDescent="0.25">
      <c r="A1" s="6"/>
      <c r="B1" s="6"/>
      <c r="C1" s="6"/>
      <c r="D1" s="6"/>
      <c r="E1" s="6"/>
      <c r="F1" s="6"/>
      <c r="G1" s="6"/>
      <c r="H1" s="6"/>
      <c r="I1" s="6"/>
      <c r="J1" s="6"/>
    </row>
    <row r="2" spans="1:10" ht="28.5" x14ac:dyDescent="0.25">
      <c r="A2" s="6"/>
      <c r="B2" s="117" t="str">
        <f>'2c- FEB Métier'!E4</f>
        <v>Titre du besoin</v>
      </c>
      <c r="C2" s="117"/>
      <c r="D2" s="117"/>
      <c r="E2" s="117"/>
      <c r="F2" s="117"/>
      <c r="G2" s="117"/>
      <c r="H2" s="117"/>
      <c r="I2" s="117"/>
      <c r="J2" s="6"/>
    </row>
    <row r="3" spans="1:10" ht="6" customHeight="1" x14ac:dyDescent="0.25">
      <c r="A3" s="6"/>
      <c r="B3" s="6"/>
      <c r="C3" s="6"/>
      <c r="D3" s="6"/>
      <c r="E3" s="6"/>
      <c r="F3" s="6"/>
      <c r="G3" s="6"/>
      <c r="H3" s="6"/>
      <c r="I3" s="6"/>
      <c r="J3" s="6"/>
    </row>
    <row r="4" spans="1:10" x14ac:dyDescent="0.25">
      <c r="A4" s="6"/>
      <c r="B4" s="32" t="str">
        <f>'2c- FEB Métier'!C6</f>
        <v>Demandeur *</v>
      </c>
      <c r="C4" s="6"/>
      <c r="D4" s="6"/>
      <c r="E4" s="32" t="str">
        <f>'2c- FEB Métier'!K6</f>
        <v>Direction</v>
      </c>
      <c r="F4" s="6"/>
      <c r="G4" s="32" t="s">
        <v>248</v>
      </c>
      <c r="H4" s="6"/>
      <c r="I4" s="32" t="s">
        <v>249</v>
      </c>
      <c r="J4" s="6"/>
    </row>
    <row r="5" spans="1:10" x14ac:dyDescent="0.25">
      <c r="A5" s="6"/>
      <c r="B5" t="str">
        <f>'2c- FEB Métier'!E6</f>
        <v>Prénom Nom</v>
      </c>
      <c r="C5" s="6"/>
      <c r="D5" s="6"/>
      <c r="E5" t="str">
        <f>'2c- FEB Métier'!M6</f>
        <v>Sélectionnez</v>
      </c>
      <c r="F5" s="6"/>
      <c r="G5" t="str">
        <f>'2c- FEB Métier'!S6</f>
        <v>Sélectionner</v>
      </c>
      <c r="H5" s="6"/>
      <c r="I5" s="21">
        <f>(72-COUNTIF('2d- Résumé'!E5:E187,2))/72</f>
        <v>0</v>
      </c>
      <c r="J5" s="6"/>
    </row>
    <row r="6" spans="1:10" ht="6" customHeight="1" x14ac:dyDescent="0.25">
      <c r="A6" s="6"/>
      <c r="B6" s="6"/>
      <c r="C6" s="6"/>
      <c r="D6" s="6"/>
      <c r="E6" s="6"/>
      <c r="F6" s="6"/>
      <c r="G6" s="6"/>
      <c r="H6" s="6"/>
      <c r="I6" s="6"/>
      <c r="J6" s="6"/>
    </row>
    <row r="7" spans="1:10" ht="45" customHeight="1" x14ac:dyDescent="0.25">
      <c r="A7" s="6"/>
      <c r="B7" s="120" t="str">
        <f>'2c- FEB Métier'!C10</f>
        <v>Description du besoin *</v>
      </c>
      <c r="C7" s="120"/>
      <c r="D7" s="6"/>
      <c r="E7" s="119" t="str">
        <f>'2c- FEB Métier'!E10</f>
        <v>Décrire le projet, le besoin, sans parler solution</v>
      </c>
      <c r="F7" s="119"/>
      <c r="G7" s="119"/>
      <c r="H7" s="119"/>
      <c r="I7" s="119"/>
      <c r="J7" s="6"/>
    </row>
    <row r="8" spans="1:10" ht="6" customHeight="1" x14ac:dyDescent="0.25">
      <c r="A8" s="6"/>
      <c r="B8" s="6"/>
      <c r="C8" s="6"/>
      <c r="D8" s="6"/>
      <c r="E8" s="6"/>
      <c r="F8" s="6"/>
      <c r="G8" s="6"/>
      <c r="H8" s="6"/>
      <c r="I8" s="6"/>
      <c r="J8" s="6"/>
    </row>
    <row r="9" spans="1:10" x14ac:dyDescent="0.25">
      <c r="A9" s="6"/>
      <c r="B9" s="2" t="s">
        <v>250</v>
      </c>
      <c r="C9" t="s">
        <v>251</v>
      </c>
      <c r="J9" s="6"/>
    </row>
    <row r="10" spans="1:10" x14ac:dyDescent="0.25">
      <c r="A10" s="6"/>
      <c r="B10" s="3" t="s">
        <v>13</v>
      </c>
      <c r="C10" s="4">
        <v>2</v>
      </c>
      <c r="D10" s="4"/>
      <c r="J10" s="6"/>
    </row>
    <row r="11" spans="1:10" x14ac:dyDescent="0.25">
      <c r="A11" s="6"/>
      <c r="B11" s="3" t="s">
        <v>10</v>
      </c>
      <c r="C11" s="4">
        <v>2</v>
      </c>
      <c r="D11" s="4"/>
      <c r="J11" s="6"/>
    </row>
    <row r="12" spans="1:10" x14ac:dyDescent="0.25">
      <c r="A12" s="6"/>
      <c r="B12" s="3" t="s">
        <v>5</v>
      </c>
      <c r="C12" s="4">
        <v>2</v>
      </c>
      <c r="D12" s="4"/>
      <c r="J12" s="6"/>
    </row>
    <row r="13" spans="1:10" x14ac:dyDescent="0.25">
      <c r="A13" s="6"/>
      <c r="B13" s="3" t="s">
        <v>11</v>
      </c>
      <c r="C13" s="4">
        <v>2</v>
      </c>
      <c r="D13" s="4"/>
      <c r="J13" s="6"/>
    </row>
    <row r="14" spans="1:10" x14ac:dyDescent="0.25">
      <c r="A14" s="6"/>
      <c r="B14" s="3" t="s">
        <v>12</v>
      </c>
      <c r="C14" s="4">
        <v>2</v>
      </c>
      <c r="D14" s="4"/>
      <c r="J14" s="6"/>
    </row>
    <row r="15" spans="1:10" x14ac:dyDescent="0.25">
      <c r="A15" s="6"/>
      <c r="B15" s="3" t="s">
        <v>252</v>
      </c>
      <c r="C15" s="4">
        <v>2</v>
      </c>
      <c r="D15" s="4"/>
      <c r="J15" s="6"/>
    </row>
    <row r="16" spans="1:10" x14ac:dyDescent="0.25">
      <c r="A16" s="6"/>
      <c r="D16" s="4"/>
      <c r="J16" s="6"/>
    </row>
    <row r="17" spans="1:10" x14ac:dyDescent="0.25">
      <c r="A17" s="6"/>
      <c r="D17" s="4"/>
      <c r="J17" s="6"/>
    </row>
    <row r="18" spans="1:10" x14ac:dyDescent="0.25">
      <c r="A18" s="6"/>
      <c r="J18" s="6"/>
    </row>
    <row r="19" spans="1:10" x14ac:dyDescent="0.25">
      <c r="A19" s="6"/>
      <c r="J19" s="6"/>
    </row>
    <row r="20" spans="1:10" x14ac:dyDescent="0.25">
      <c r="A20" s="6"/>
      <c r="J20" s="6"/>
    </row>
    <row r="21" spans="1:10" x14ac:dyDescent="0.25">
      <c r="A21" s="6"/>
      <c r="J21" s="6"/>
    </row>
    <row r="22" spans="1:10" x14ac:dyDescent="0.25">
      <c r="A22" s="6"/>
      <c r="J22" s="6"/>
    </row>
    <row r="23" spans="1:10" x14ac:dyDescent="0.25">
      <c r="A23" s="6"/>
      <c r="J23" s="6"/>
    </row>
    <row r="24" spans="1:10" x14ac:dyDescent="0.25">
      <c r="A24" s="6"/>
      <c r="J24" s="6"/>
    </row>
    <row r="25" spans="1:10" x14ac:dyDescent="0.25">
      <c r="A25" s="6"/>
      <c r="J25" s="6"/>
    </row>
    <row r="26" spans="1:10" x14ac:dyDescent="0.25">
      <c r="A26" s="6"/>
      <c r="J26" s="6"/>
    </row>
    <row r="27" spans="1:10" x14ac:dyDescent="0.25">
      <c r="A27" s="6"/>
      <c r="J27" s="6"/>
    </row>
    <row r="28" spans="1:10" x14ac:dyDescent="0.25">
      <c r="A28" s="6"/>
      <c r="J28" s="6"/>
    </row>
    <row r="29" spans="1:10" x14ac:dyDescent="0.25">
      <c r="A29" s="6"/>
      <c r="B29" s="6"/>
      <c r="C29" s="6"/>
      <c r="D29" s="6"/>
      <c r="E29" s="6"/>
      <c r="F29" s="6"/>
      <c r="G29" s="6"/>
      <c r="H29" s="6"/>
      <c r="I29" s="6"/>
      <c r="J29" s="6"/>
    </row>
    <row r="30" spans="1:10" x14ac:dyDescent="0.25">
      <c r="A30" s="6"/>
      <c r="B30" s="118" t="s">
        <v>253</v>
      </c>
      <c r="C30" s="118"/>
      <c r="D30" s="6"/>
      <c r="E30" t="str">
        <f>IF('2c- FEB SI'!D32="Oui",'2c- FEB SI'!C32,"")</f>
        <v/>
      </c>
      <c r="J30" s="6"/>
    </row>
    <row r="31" spans="1:10" x14ac:dyDescent="0.25">
      <c r="A31" s="6"/>
      <c r="B31" s="118"/>
      <c r="C31" s="118"/>
      <c r="D31" s="6"/>
      <c r="E31" t="str">
        <f>IF('2c- FEB SI'!D34="Oui",'2c- FEB SI'!C34,"")</f>
        <v/>
      </c>
      <c r="J31" s="6"/>
    </row>
    <row r="32" spans="1:10" x14ac:dyDescent="0.25">
      <c r="A32" s="6"/>
      <c r="B32" s="118"/>
      <c r="C32" s="118"/>
      <c r="D32" s="6"/>
      <c r="E32" t="str">
        <f>IF('2c- FEB SI'!D36="Oui",'2c- FEB SI'!C36,"")</f>
        <v/>
      </c>
      <c r="J32" s="6"/>
    </row>
    <row r="33" spans="1:10" x14ac:dyDescent="0.25">
      <c r="A33" s="6"/>
      <c r="B33" s="118"/>
      <c r="C33" s="118"/>
      <c r="D33" s="6"/>
      <c r="E33" t="str">
        <f>IF('2c- FEB SI'!D38="Oui",'2c- FEB SI'!C38,"")</f>
        <v/>
      </c>
      <c r="J33" s="6"/>
    </row>
    <row r="34" spans="1:10" x14ac:dyDescent="0.25">
      <c r="A34" s="6"/>
      <c r="B34" s="6"/>
      <c r="C34" s="6"/>
      <c r="D34" s="6"/>
      <c r="E34" s="6"/>
      <c r="F34" s="6"/>
      <c r="G34" s="6"/>
      <c r="H34" s="6"/>
      <c r="I34" s="6"/>
      <c r="J34" s="6"/>
    </row>
  </sheetData>
  <mergeCells count="4">
    <mergeCell ref="B2:I2"/>
    <mergeCell ref="B30:C33"/>
    <mergeCell ref="E7:I7"/>
    <mergeCell ref="B7:C7"/>
  </mergeCells>
  <conditionalFormatting sqref="I5">
    <cfRule type="dataBar" priority="1">
      <dataBar>
        <cfvo type="min"/>
        <cfvo type="max"/>
        <color rgb="FF638EC6"/>
      </dataBar>
      <extLst>
        <ext xmlns:x14="http://schemas.microsoft.com/office/spreadsheetml/2009/9/main" uri="{B025F937-C7B1-47D3-B67F-A62EFF666E3E}">
          <x14:id>{52CFAC9D-1502-4F2A-9AF1-E31E186B213B}</x14:id>
        </ext>
      </extLst>
    </cfRule>
  </conditionalFormatting>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x14:cfRule type="dataBar" id="{52CFAC9D-1502-4F2A-9AF1-E31E186B213B}">
            <x14:dataBar minLength="0" maxLength="100" border="1" negativeBarBorderColorSameAsPositive="0">
              <x14:cfvo type="autoMin"/>
              <x14:cfvo type="autoMax"/>
              <x14:borderColor rgb="FF638EC6"/>
              <x14:negativeFillColor rgb="FFFF0000"/>
              <x14:negativeBorderColor rgb="FFFF0000"/>
              <x14:axisColor rgb="FF000000"/>
            </x14:dataBar>
          </x14:cfRule>
          <xm:sqref>I5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5"/>
  <dimension ref="B2:N35"/>
  <sheetViews>
    <sheetView showGridLines="0" showRowColHeaders="0" topLeftCell="G4" workbookViewId="0">
      <selection activeCell="E3" sqref="E3"/>
    </sheetView>
  </sheetViews>
  <sheetFormatPr baseColWidth="10" defaultColWidth="11" defaultRowHeight="15" x14ac:dyDescent="0.25"/>
  <cols>
    <col min="1" max="1" width="3.375" customWidth="1"/>
    <col min="2" max="2" width="34.125" customWidth="1"/>
    <col min="3" max="3" width="40.875" customWidth="1"/>
    <col min="4" max="4" width="1.875" customWidth="1"/>
    <col min="5" max="5" width="21" customWidth="1"/>
    <col min="6" max="6" width="1.875" customWidth="1"/>
    <col min="7" max="7" width="42.25" customWidth="1"/>
    <col min="8" max="8" width="39.375" customWidth="1"/>
    <col min="9" max="9" width="1.875" customWidth="1"/>
    <col min="10" max="10" width="22.375" customWidth="1"/>
    <col min="11" max="11" width="1.875" customWidth="1"/>
    <col min="12" max="12" width="14" customWidth="1"/>
    <col min="13" max="13" width="1.875" customWidth="1"/>
    <col min="14" max="14" width="29.25" customWidth="1"/>
  </cols>
  <sheetData>
    <row r="2" spans="2:14" x14ac:dyDescent="0.25">
      <c r="B2" s="33" t="s">
        <v>254</v>
      </c>
      <c r="C2" s="33" t="s">
        <v>255</v>
      </c>
    </row>
    <row r="3" spans="2:14" x14ac:dyDescent="0.25">
      <c r="B3" s="33" t="s">
        <v>256</v>
      </c>
      <c r="C3" s="34">
        <v>44742</v>
      </c>
    </row>
    <row r="4" spans="2:14" x14ac:dyDescent="0.25">
      <c r="B4" s="33"/>
      <c r="C4" s="33"/>
    </row>
    <row r="5" spans="2:14" ht="18.75" x14ac:dyDescent="0.3">
      <c r="B5" s="121" t="s">
        <v>257</v>
      </c>
      <c r="C5" s="121"/>
      <c r="D5" s="121"/>
      <c r="E5" s="121"/>
      <c r="F5" s="121"/>
      <c r="G5" s="121"/>
      <c r="H5" s="121"/>
      <c r="I5" s="121"/>
      <c r="J5" s="121"/>
      <c r="K5" s="121"/>
      <c r="L5" s="121"/>
      <c r="M5" s="121"/>
      <c r="N5" s="121"/>
    </row>
    <row r="7" spans="2:14" x14ac:dyDescent="0.25">
      <c r="B7" t="s">
        <v>142</v>
      </c>
      <c r="C7" t="s">
        <v>147</v>
      </c>
      <c r="E7" s="2" t="s">
        <v>258</v>
      </c>
      <c r="G7" s="2" t="s">
        <v>142</v>
      </c>
      <c r="H7" s="2" t="s">
        <v>147</v>
      </c>
      <c r="J7" t="s">
        <v>217</v>
      </c>
      <c r="L7" t="s">
        <v>259</v>
      </c>
      <c r="N7" t="s">
        <v>260</v>
      </c>
    </row>
    <row r="8" spans="2:14" x14ac:dyDescent="0.25">
      <c r="B8" t="s">
        <v>138</v>
      </c>
      <c r="C8" t="s">
        <v>138</v>
      </c>
      <c r="E8" s="3" t="s">
        <v>261</v>
      </c>
      <c r="G8" t="s">
        <v>261</v>
      </c>
      <c r="H8" t="s">
        <v>262</v>
      </c>
      <c r="J8" t="s">
        <v>263</v>
      </c>
      <c r="L8" t="s">
        <v>142</v>
      </c>
      <c r="N8" t="s">
        <v>264</v>
      </c>
    </row>
    <row r="9" spans="2:14" x14ac:dyDescent="0.25">
      <c r="B9" t="s">
        <v>265</v>
      </c>
      <c r="C9" t="s">
        <v>266</v>
      </c>
      <c r="E9" s="3" t="s">
        <v>267</v>
      </c>
      <c r="G9" t="s">
        <v>261</v>
      </c>
      <c r="H9" t="s">
        <v>268</v>
      </c>
      <c r="J9" t="s">
        <v>269</v>
      </c>
      <c r="L9" t="s">
        <v>147</v>
      </c>
      <c r="N9" t="s">
        <v>270</v>
      </c>
    </row>
    <row r="10" spans="2:14" x14ac:dyDescent="0.25">
      <c r="B10" t="s">
        <v>265</v>
      </c>
      <c r="C10" t="s">
        <v>271</v>
      </c>
      <c r="E10" s="3" t="s">
        <v>142</v>
      </c>
      <c r="G10" t="s">
        <v>267</v>
      </c>
      <c r="H10" t="s">
        <v>272</v>
      </c>
      <c r="J10" t="s">
        <v>273</v>
      </c>
      <c r="L10" t="s">
        <v>274</v>
      </c>
      <c r="N10" t="s">
        <v>275</v>
      </c>
    </row>
    <row r="11" spans="2:14" x14ac:dyDescent="0.25">
      <c r="B11" t="s">
        <v>50</v>
      </c>
      <c r="C11" t="s">
        <v>276</v>
      </c>
      <c r="E11" s="3" t="s">
        <v>265</v>
      </c>
      <c r="G11" t="s">
        <v>267</v>
      </c>
      <c r="H11" t="s">
        <v>277</v>
      </c>
      <c r="J11" t="s">
        <v>144</v>
      </c>
      <c r="L11" t="s">
        <v>91</v>
      </c>
      <c r="N11" t="s">
        <v>278</v>
      </c>
    </row>
    <row r="12" spans="2:14" x14ac:dyDescent="0.25">
      <c r="B12" t="s">
        <v>50</v>
      </c>
      <c r="C12" t="s">
        <v>279</v>
      </c>
      <c r="E12" s="3" t="s">
        <v>50</v>
      </c>
      <c r="G12" t="s">
        <v>267</v>
      </c>
      <c r="H12" t="s">
        <v>280</v>
      </c>
    </row>
    <row r="13" spans="2:14" x14ac:dyDescent="0.25">
      <c r="B13" t="s">
        <v>142</v>
      </c>
      <c r="C13" t="s">
        <v>281</v>
      </c>
      <c r="E13" s="3" t="s">
        <v>282</v>
      </c>
      <c r="G13" t="s">
        <v>142</v>
      </c>
      <c r="H13" t="s">
        <v>283</v>
      </c>
    </row>
    <row r="14" spans="2:14" x14ac:dyDescent="0.25">
      <c r="B14" t="s">
        <v>142</v>
      </c>
      <c r="C14" t="s">
        <v>284</v>
      </c>
      <c r="E14" s="3" t="s">
        <v>285</v>
      </c>
      <c r="G14" t="s">
        <v>142</v>
      </c>
      <c r="H14" t="s">
        <v>281</v>
      </c>
      <c r="J14" t="s">
        <v>286</v>
      </c>
      <c r="L14" t="s">
        <v>9</v>
      </c>
      <c r="N14" t="s">
        <v>19</v>
      </c>
    </row>
    <row r="15" spans="2:14" x14ac:dyDescent="0.25">
      <c r="B15" t="s">
        <v>142</v>
      </c>
      <c r="C15" t="s">
        <v>283</v>
      </c>
      <c r="E15" s="3" t="s">
        <v>287</v>
      </c>
      <c r="G15" t="s">
        <v>142</v>
      </c>
      <c r="H15" t="s">
        <v>284</v>
      </c>
      <c r="J15" t="s">
        <v>288</v>
      </c>
      <c r="L15">
        <v>1</v>
      </c>
      <c r="N15" t="s">
        <v>27</v>
      </c>
    </row>
    <row r="16" spans="2:14" x14ac:dyDescent="0.25">
      <c r="B16" t="s">
        <v>282</v>
      </c>
      <c r="C16" t="s">
        <v>239</v>
      </c>
      <c r="E16" s="3" t="s">
        <v>138</v>
      </c>
      <c r="G16" t="s">
        <v>265</v>
      </c>
      <c r="H16" t="s">
        <v>271</v>
      </c>
      <c r="J16" t="s">
        <v>289</v>
      </c>
      <c r="L16">
        <v>2</v>
      </c>
      <c r="N16" t="s">
        <v>50</v>
      </c>
    </row>
    <row r="17" spans="2:12" x14ac:dyDescent="0.25">
      <c r="B17" t="s">
        <v>282</v>
      </c>
      <c r="C17" t="s">
        <v>290</v>
      </c>
      <c r="G17" t="s">
        <v>265</v>
      </c>
      <c r="H17" t="s">
        <v>266</v>
      </c>
      <c r="J17" t="s">
        <v>291</v>
      </c>
      <c r="L17">
        <v>3</v>
      </c>
    </row>
    <row r="18" spans="2:12" x14ac:dyDescent="0.25">
      <c r="B18" t="s">
        <v>285</v>
      </c>
      <c r="C18" t="s">
        <v>292</v>
      </c>
      <c r="G18" t="s">
        <v>50</v>
      </c>
      <c r="H18" t="s">
        <v>279</v>
      </c>
      <c r="L18">
        <v>4</v>
      </c>
    </row>
    <row r="19" spans="2:12" x14ac:dyDescent="0.25">
      <c r="B19" t="s">
        <v>285</v>
      </c>
      <c r="C19" t="s">
        <v>293</v>
      </c>
      <c r="G19" t="s">
        <v>50</v>
      </c>
      <c r="H19" t="s">
        <v>276</v>
      </c>
      <c r="L19">
        <v>5</v>
      </c>
    </row>
    <row r="20" spans="2:12" x14ac:dyDescent="0.25">
      <c r="B20" t="s">
        <v>285</v>
      </c>
      <c r="C20" t="s">
        <v>294</v>
      </c>
      <c r="G20" t="s">
        <v>282</v>
      </c>
      <c r="H20" t="s">
        <v>239</v>
      </c>
      <c r="L20">
        <v>6</v>
      </c>
    </row>
    <row r="21" spans="2:12" x14ac:dyDescent="0.25">
      <c r="B21" t="s">
        <v>261</v>
      </c>
      <c r="C21" t="s">
        <v>262</v>
      </c>
      <c r="G21" t="s">
        <v>282</v>
      </c>
      <c r="H21" t="s">
        <v>290</v>
      </c>
    </row>
    <row r="22" spans="2:12" x14ac:dyDescent="0.25">
      <c r="B22" t="s">
        <v>261</v>
      </c>
      <c r="C22" t="s">
        <v>268</v>
      </c>
      <c r="G22" t="s">
        <v>285</v>
      </c>
      <c r="H22" t="s">
        <v>292</v>
      </c>
    </row>
    <row r="23" spans="2:12" x14ac:dyDescent="0.25">
      <c r="B23" t="s">
        <v>287</v>
      </c>
      <c r="C23" t="s">
        <v>295</v>
      </c>
      <c r="G23" t="s">
        <v>285</v>
      </c>
      <c r="H23" t="s">
        <v>293</v>
      </c>
    </row>
    <row r="24" spans="2:12" x14ac:dyDescent="0.25">
      <c r="B24" t="s">
        <v>267</v>
      </c>
      <c r="C24" t="s">
        <v>272</v>
      </c>
      <c r="G24" t="s">
        <v>285</v>
      </c>
      <c r="H24" t="s">
        <v>294</v>
      </c>
    </row>
    <row r="25" spans="2:12" x14ac:dyDescent="0.25">
      <c r="B25" t="s">
        <v>267</v>
      </c>
      <c r="C25" t="s">
        <v>277</v>
      </c>
      <c r="G25" t="s">
        <v>287</v>
      </c>
      <c r="H25" t="s">
        <v>295</v>
      </c>
    </row>
    <row r="26" spans="2:12" x14ac:dyDescent="0.25">
      <c r="B26" t="s">
        <v>267</v>
      </c>
      <c r="C26" t="s">
        <v>280</v>
      </c>
      <c r="G26" t="s">
        <v>138</v>
      </c>
      <c r="H26" t="s">
        <v>138</v>
      </c>
    </row>
    <row r="35" spans="2:2" x14ac:dyDescent="0.25">
      <c r="B35" s="5"/>
    </row>
  </sheetData>
  <mergeCells count="1">
    <mergeCell ref="B5:N5"/>
  </mergeCells>
  <phoneticPr fontId="16" type="noConversion"/>
  <pageMargins left="0.7" right="0.7" top="0.75" bottom="0.75" header="0.3" footer="0.3"/>
  <tableParts count="8">
    <tablePart r:id="rId3"/>
    <tablePart r:id="rId4"/>
    <tablePart r:id="rId5"/>
    <tablePart r:id="rId6"/>
    <tablePart r:id="rId7"/>
    <tablePart r:id="rId8"/>
    <tablePart r:id="rId9"/>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13463-0055-4A99-A457-2613E3BE14E8}">
  <dimension ref="A2:I35"/>
  <sheetViews>
    <sheetView showGridLines="0" showRowColHeaders="0" topLeftCell="A2" workbookViewId="0">
      <selection activeCell="I25" sqref="I25"/>
    </sheetView>
  </sheetViews>
  <sheetFormatPr baseColWidth="10" defaultColWidth="11" defaultRowHeight="15" x14ac:dyDescent="0.25"/>
  <cols>
    <col min="3" max="3" width="12.625" customWidth="1"/>
    <col min="4" max="7" width="40" style="1" customWidth="1"/>
  </cols>
  <sheetData>
    <row r="2" spans="2:7" x14ac:dyDescent="0.25">
      <c r="E2" t="s">
        <v>1</v>
      </c>
    </row>
    <row r="6" spans="2:7" ht="15.75" thickBot="1" x14ac:dyDescent="0.3"/>
    <row r="7" spans="2:7" x14ac:dyDescent="0.25">
      <c r="B7" s="22"/>
      <c r="C7" s="23"/>
      <c r="D7" s="24"/>
      <c r="E7" s="24"/>
      <c r="F7" s="24"/>
      <c r="G7" s="25"/>
    </row>
    <row r="8" spans="2:7" x14ac:dyDescent="0.25">
      <c r="B8" s="26"/>
      <c r="G8" s="27"/>
    </row>
    <row r="9" spans="2:7" x14ac:dyDescent="0.25">
      <c r="B9" s="26"/>
      <c r="G9" s="27"/>
    </row>
    <row r="10" spans="2:7" x14ac:dyDescent="0.25">
      <c r="B10" s="26"/>
      <c r="G10" s="27"/>
    </row>
    <row r="11" spans="2:7" x14ac:dyDescent="0.25">
      <c r="B11" s="26"/>
      <c r="G11" s="27"/>
    </row>
    <row r="12" spans="2:7" x14ac:dyDescent="0.25">
      <c r="B12" s="26"/>
      <c r="G12" s="27"/>
    </row>
    <row r="13" spans="2:7" x14ac:dyDescent="0.25">
      <c r="B13" s="26"/>
      <c r="G13" s="27"/>
    </row>
    <row r="14" spans="2:7" x14ac:dyDescent="0.25">
      <c r="B14" s="26"/>
      <c r="G14" s="27"/>
    </row>
    <row r="15" spans="2:7" x14ac:dyDescent="0.25">
      <c r="B15" s="26"/>
      <c r="G15" s="27"/>
    </row>
    <row r="16" spans="2:7" x14ac:dyDescent="0.25">
      <c r="B16" s="26"/>
      <c r="G16" s="27"/>
    </row>
    <row r="17" spans="1:9" x14ac:dyDescent="0.25">
      <c r="B17" s="26"/>
      <c r="G17" s="27"/>
    </row>
    <row r="18" spans="1:9" x14ac:dyDescent="0.25">
      <c r="A18" t="s">
        <v>2</v>
      </c>
      <c r="B18" s="26"/>
      <c r="G18" s="27"/>
    </row>
    <row r="19" spans="1:9" x14ac:dyDescent="0.25">
      <c r="B19" s="26"/>
      <c r="G19" s="27"/>
    </row>
    <row r="20" spans="1:9" x14ac:dyDescent="0.25">
      <c r="B20" s="26"/>
      <c r="G20" s="27"/>
    </row>
    <row r="21" spans="1:9" x14ac:dyDescent="0.25">
      <c r="B21" s="26"/>
      <c r="G21" s="27"/>
      <c r="I21" t="s">
        <v>3</v>
      </c>
    </row>
    <row r="22" spans="1:9" x14ac:dyDescent="0.25">
      <c r="B22" s="26"/>
      <c r="G22" s="27"/>
    </row>
    <row r="23" spans="1:9" x14ac:dyDescent="0.25">
      <c r="B23" s="26"/>
      <c r="G23" s="27"/>
    </row>
    <row r="24" spans="1:9" x14ac:dyDescent="0.25">
      <c r="B24" s="26"/>
      <c r="G24" s="27"/>
    </row>
    <row r="25" spans="1:9" x14ac:dyDescent="0.25">
      <c r="B25" s="26"/>
      <c r="G25" s="27"/>
    </row>
    <row r="26" spans="1:9" x14ac:dyDescent="0.25">
      <c r="B26" s="26"/>
      <c r="G26" s="27"/>
    </row>
    <row r="27" spans="1:9" x14ac:dyDescent="0.25">
      <c r="B27" s="26"/>
      <c r="G27" s="27"/>
    </row>
    <row r="28" spans="1:9" x14ac:dyDescent="0.25">
      <c r="B28" s="26"/>
      <c r="G28" s="27"/>
    </row>
    <row r="29" spans="1:9" x14ac:dyDescent="0.25">
      <c r="B29" s="26"/>
      <c r="G29" s="27"/>
    </row>
    <row r="30" spans="1:9" x14ac:dyDescent="0.25">
      <c r="B30" s="26"/>
      <c r="G30" s="27"/>
    </row>
    <row r="31" spans="1:9" x14ac:dyDescent="0.25">
      <c r="B31" s="26"/>
      <c r="G31" s="27"/>
    </row>
    <row r="32" spans="1:9" x14ac:dyDescent="0.25">
      <c r="B32" s="26"/>
      <c r="G32" s="27"/>
    </row>
    <row r="33" spans="2:9" x14ac:dyDescent="0.25">
      <c r="B33" s="26"/>
      <c r="G33" s="27"/>
      <c r="I33" t="s">
        <v>4</v>
      </c>
    </row>
    <row r="34" spans="2:9" x14ac:dyDescent="0.25">
      <c r="B34" s="26"/>
      <c r="G34" s="27"/>
    </row>
    <row r="35" spans="2:9" ht="15.75" thickBot="1" x14ac:dyDescent="0.3">
      <c r="B35" s="28"/>
      <c r="C35" s="29"/>
      <c r="D35" s="30"/>
      <c r="E35" s="30"/>
      <c r="F35" s="30"/>
      <c r="G35" s="3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09326-F968-4A04-B169-ED26A3690480}">
  <dimension ref="A1"/>
  <sheetViews>
    <sheetView showGridLines="0" showRowColHeaders="0" workbookViewId="0">
      <selection activeCell="K37" sqref="K37"/>
    </sheetView>
  </sheetViews>
  <sheetFormatPr baseColWidth="10" defaultColWidth="11"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4158A-FC30-417F-9F73-3807105F5553}">
  <dimension ref="A1"/>
  <sheetViews>
    <sheetView tabSelected="1" workbookViewId="0">
      <selection activeCell="D13" sqref="D13"/>
    </sheetView>
  </sheetViews>
  <sheetFormatPr baseColWidth="10" defaultColWidth="11" defaultRowHeight="15"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352A7-8E9C-4A69-AC81-BFFF965D27F3}">
  <dimension ref="B2:C11"/>
  <sheetViews>
    <sheetView showGridLines="0" showRowColHeaders="0" workbookViewId="0">
      <selection activeCell="B16" sqref="B16"/>
    </sheetView>
  </sheetViews>
  <sheetFormatPr baseColWidth="10" defaultColWidth="11.375" defaultRowHeight="15" x14ac:dyDescent="0.25"/>
  <cols>
    <col min="1" max="1" width="47.625" style="18" customWidth="1"/>
    <col min="2" max="2" width="41.25" style="18" customWidth="1"/>
    <col min="3" max="3" width="40.75" style="18" customWidth="1"/>
    <col min="4" max="4" width="2.875" style="18" customWidth="1"/>
    <col min="5" max="16384" width="11.375" style="18"/>
  </cols>
  <sheetData>
    <row r="2" spans="2:3" ht="57.75" customHeight="1" x14ac:dyDescent="0.25">
      <c r="B2" s="93" t="s">
        <v>6</v>
      </c>
      <c r="C2" s="93"/>
    </row>
    <row r="4" spans="2:3" ht="18.75" x14ac:dyDescent="0.25">
      <c r="B4" s="94" t="s">
        <v>7</v>
      </c>
      <c r="C4" s="94"/>
    </row>
    <row r="6" spans="2:3" x14ac:dyDescent="0.25">
      <c r="B6" s="18" t="s">
        <v>8</v>
      </c>
      <c r="C6" s="18" t="s">
        <v>9</v>
      </c>
    </row>
    <row r="7" spans="2:3" x14ac:dyDescent="0.25">
      <c r="B7" s="91" t="s">
        <v>10</v>
      </c>
      <c r="C7" s="36">
        <v>4</v>
      </c>
    </row>
    <row r="8" spans="2:3" x14ac:dyDescent="0.25">
      <c r="B8" s="91" t="s">
        <v>5</v>
      </c>
      <c r="C8" s="36">
        <v>4</v>
      </c>
    </row>
    <row r="9" spans="2:3" x14ac:dyDescent="0.25">
      <c r="B9" s="91" t="s">
        <v>13</v>
      </c>
      <c r="C9" s="36">
        <v>4</v>
      </c>
    </row>
    <row r="10" spans="2:3" x14ac:dyDescent="0.25">
      <c r="B10" s="18" t="s">
        <v>12</v>
      </c>
      <c r="C10" s="36">
        <v>2</v>
      </c>
    </row>
    <row r="11" spans="2:3" x14ac:dyDescent="0.25">
      <c r="B11" s="18" t="s">
        <v>11</v>
      </c>
      <c r="C11" s="36">
        <v>3</v>
      </c>
    </row>
  </sheetData>
  <mergeCells count="2">
    <mergeCell ref="B2:C2"/>
    <mergeCell ref="B4:C4"/>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C64C0-17FD-49C3-8CC2-8B43C7DE2923}">
  <dimension ref="B2:R52"/>
  <sheetViews>
    <sheetView showGridLines="0" showRowColHeaders="0" workbookViewId="0">
      <selection activeCell="C54" sqref="C54"/>
    </sheetView>
  </sheetViews>
  <sheetFormatPr baseColWidth="10" defaultColWidth="11.375" defaultRowHeight="15" x14ac:dyDescent="0.25"/>
  <cols>
    <col min="1" max="1" width="7.75" style="18" customWidth="1"/>
    <col min="2" max="2" width="17.625" style="18" customWidth="1"/>
    <col min="3" max="3" width="14.625" style="18" customWidth="1"/>
    <col min="4" max="4" width="60" style="18" customWidth="1"/>
    <col min="5" max="5" width="14.75" style="18" customWidth="1"/>
    <col min="6" max="6" width="14.25" style="18" customWidth="1"/>
    <col min="7" max="7" width="2.875" style="18" customWidth="1"/>
    <col min="8" max="8" width="11.25" style="18" customWidth="1"/>
    <col min="9" max="9" width="8.875" style="18" customWidth="1"/>
    <col min="10" max="10" width="2.875" style="18" customWidth="1"/>
    <col min="11" max="11" width="25.75" style="18" customWidth="1"/>
    <col min="12" max="12" width="11.375" style="18"/>
    <col min="13" max="13" width="2.875" style="18" customWidth="1"/>
    <col min="14" max="14" width="17" style="18" customWidth="1"/>
    <col min="15" max="15" width="11.375" style="18"/>
    <col min="16" max="16" width="2.875" style="18" customWidth="1"/>
    <col min="17" max="17" width="18.25" style="18" customWidth="1"/>
    <col min="18" max="16384" width="11.375" style="18"/>
  </cols>
  <sheetData>
    <row r="2" spans="2:18" ht="50.25" customHeight="1" x14ac:dyDescent="0.25">
      <c r="B2" s="93" t="s">
        <v>14</v>
      </c>
      <c r="C2" s="93"/>
      <c r="D2" s="93"/>
      <c r="E2" s="93"/>
      <c r="F2" s="93"/>
      <c r="H2" s="93" t="s">
        <v>15</v>
      </c>
      <c r="I2" s="93"/>
      <c r="J2" s="93"/>
      <c r="K2" s="93"/>
      <c r="L2" s="93"/>
      <c r="M2" s="93"/>
      <c r="N2" s="93"/>
      <c r="O2" s="93"/>
      <c r="P2" s="93"/>
      <c r="Q2" s="93"/>
      <c r="R2" s="93"/>
    </row>
    <row r="4" spans="2:18" ht="18.75" customHeight="1" x14ac:dyDescent="0.25">
      <c r="B4" s="94" t="s">
        <v>16</v>
      </c>
      <c r="C4" s="94"/>
      <c r="D4" s="94"/>
      <c r="E4" s="94"/>
      <c r="F4" s="94"/>
      <c r="H4" s="94" t="s">
        <v>17</v>
      </c>
      <c r="I4" s="94"/>
      <c r="J4" s="94"/>
      <c r="K4" s="94"/>
      <c r="L4" s="94"/>
      <c r="M4" s="94"/>
      <c r="N4" s="94"/>
      <c r="O4" s="94"/>
      <c r="P4" s="94"/>
      <c r="Q4" s="94"/>
      <c r="R4" s="37"/>
    </row>
    <row r="6" spans="2:18" x14ac:dyDescent="0.25">
      <c r="B6" s="18" t="s">
        <v>18</v>
      </c>
      <c r="C6" s="18" t="s">
        <v>19</v>
      </c>
      <c r="D6" s="18" t="s">
        <v>20</v>
      </c>
      <c r="E6" s="18" t="s">
        <v>21</v>
      </c>
      <c r="F6" s="18" t="s">
        <v>9</v>
      </c>
      <c r="H6" s="18" t="s">
        <v>22</v>
      </c>
      <c r="I6" s="18" t="s">
        <v>23</v>
      </c>
      <c r="K6" s="18" t="s">
        <v>24</v>
      </c>
      <c r="L6" s="18" t="s">
        <v>23</v>
      </c>
      <c r="N6" s="18" t="s">
        <v>25</v>
      </c>
      <c r="O6" s="18" t="s">
        <v>23</v>
      </c>
      <c r="Q6" s="18" t="s">
        <v>26</v>
      </c>
      <c r="R6" s="18" t="s">
        <v>23</v>
      </c>
    </row>
    <row r="7" spans="2:18" x14ac:dyDescent="0.25">
      <c r="B7" s="18" t="s">
        <v>10</v>
      </c>
      <c r="C7" s="35" t="s">
        <v>27</v>
      </c>
      <c r="D7" s="35" t="s">
        <v>28</v>
      </c>
      <c r="E7" s="35" t="s">
        <v>24</v>
      </c>
      <c r="F7" s="36">
        <v>4</v>
      </c>
      <c r="H7" s="18" t="s">
        <v>29</v>
      </c>
      <c r="I7" s="36">
        <v>4</v>
      </c>
      <c r="K7" s="18" t="s">
        <v>30</v>
      </c>
      <c r="L7" s="36">
        <v>4</v>
      </c>
      <c r="N7" s="36">
        <v>1</v>
      </c>
      <c r="O7" s="36">
        <v>4</v>
      </c>
      <c r="Q7" s="18" t="s">
        <v>31</v>
      </c>
      <c r="R7" s="36">
        <v>4</v>
      </c>
    </row>
    <row r="8" spans="2:18" x14ac:dyDescent="0.25">
      <c r="B8" s="18" t="s">
        <v>10</v>
      </c>
      <c r="C8" s="35" t="s">
        <v>27</v>
      </c>
      <c r="D8" s="35" t="s">
        <v>32</v>
      </c>
      <c r="E8" s="35" t="s">
        <v>22</v>
      </c>
      <c r="F8" s="36">
        <v>2</v>
      </c>
      <c r="H8" s="18" t="s">
        <v>33</v>
      </c>
      <c r="I8" s="36">
        <v>0</v>
      </c>
      <c r="K8" s="18" t="s">
        <v>34</v>
      </c>
      <c r="L8" s="36">
        <v>3</v>
      </c>
      <c r="N8" s="36">
        <v>2</v>
      </c>
      <c r="O8" s="36">
        <v>2</v>
      </c>
      <c r="Q8" s="18" t="s">
        <v>35</v>
      </c>
      <c r="R8" s="36">
        <v>3</v>
      </c>
    </row>
    <row r="9" spans="2:18" x14ac:dyDescent="0.25">
      <c r="B9" s="18" t="s">
        <v>10</v>
      </c>
      <c r="C9" s="35" t="s">
        <v>27</v>
      </c>
      <c r="D9" s="35" t="s">
        <v>36</v>
      </c>
      <c r="E9" s="35" t="s">
        <v>22</v>
      </c>
      <c r="F9" s="36">
        <v>2</v>
      </c>
      <c r="H9" s="18" t="s">
        <v>37</v>
      </c>
      <c r="I9" s="36">
        <v>2</v>
      </c>
      <c r="K9" s="18" t="s">
        <v>38</v>
      </c>
      <c r="L9" s="36">
        <v>1</v>
      </c>
      <c r="N9" s="36" t="s">
        <v>39</v>
      </c>
      <c r="O9" s="36">
        <v>0</v>
      </c>
      <c r="Q9" s="18" t="s">
        <v>40</v>
      </c>
      <c r="R9" s="36">
        <v>2</v>
      </c>
    </row>
    <row r="10" spans="2:18" x14ac:dyDescent="0.25">
      <c r="B10" s="18" t="s">
        <v>10</v>
      </c>
      <c r="C10" s="35" t="s">
        <v>27</v>
      </c>
      <c r="D10" s="35" t="s">
        <v>41</v>
      </c>
      <c r="E10" s="35" t="s">
        <v>26</v>
      </c>
      <c r="F10" s="36">
        <v>2</v>
      </c>
      <c r="K10" s="18" t="s">
        <v>42</v>
      </c>
      <c r="L10" s="36">
        <v>0</v>
      </c>
      <c r="N10" s="36" t="s">
        <v>37</v>
      </c>
      <c r="O10" s="36">
        <v>2</v>
      </c>
      <c r="Q10" s="18" t="s">
        <v>43</v>
      </c>
      <c r="R10" s="36">
        <v>1</v>
      </c>
    </row>
    <row r="11" spans="2:18" x14ac:dyDescent="0.25">
      <c r="B11" s="18" t="s">
        <v>10</v>
      </c>
      <c r="C11" s="35" t="s">
        <v>27</v>
      </c>
      <c r="D11" s="35" t="s">
        <v>44</v>
      </c>
      <c r="E11" s="35" t="s">
        <v>24</v>
      </c>
      <c r="F11" s="36">
        <v>4</v>
      </c>
      <c r="H11" s="18" t="s">
        <v>5</v>
      </c>
      <c r="I11" s="18" t="s">
        <v>23</v>
      </c>
      <c r="K11" s="18" t="s">
        <v>45</v>
      </c>
      <c r="L11" s="36">
        <v>2</v>
      </c>
    </row>
    <row r="12" spans="2:18" x14ac:dyDescent="0.25">
      <c r="B12" s="18" t="s">
        <v>10</v>
      </c>
      <c r="C12" s="35" t="s">
        <v>27</v>
      </c>
      <c r="D12" s="35" t="s">
        <v>46</v>
      </c>
      <c r="E12" s="35" t="s">
        <v>24</v>
      </c>
      <c r="F12" s="36">
        <v>2</v>
      </c>
      <c r="H12" s="18" t="s">
        <v>47</v>
      </c>
      <c r="I12" s="36">
        <v>4</v>
      </c>
      <c r="N12" s="18" t="s">
        <v>48</v>
      </c>
      <c r="O12" s="18" t="s">
        <v>23</v>
      </c>
      <c r="Q12" s="18" t="s">
        <v>49</v>
      </c>
      <c r="R12" s="18" t="s">
        <v>23</v>
      </c>
    </row>
    <row r="13" spans="2:18" x14ac:dyDescent="0.25">
      <c r="B13" s="18" t="s">
        <v>10</v>
      </c>
      <c r="C13" s="35" t="s">
        <v>50</v>
      </c>
      <c r="D13" s="35" t="s">
        <v>51</v>
      </c>
      <c r="E13" s="35" t="s">
        <v>22</v>
      </c>
      <c r="F13" s="36">
        <v>2</v>
      </c>
      <c r="H13" s="18" t="s">
        <v>52</v>
      </c>
      <c r="I13" s="36">
        <v>4</v>
      </c>
      <c r="K13" s="18" t="s">
        <v>53</v>
      </c>
      <c r="L13" s="18" t="s">
        <v>23</v>
      </c>
      <c r="N13" s="36">
        <v>0</v>
      </c>
      <c r="O13" s="36">
        <v>4</v>
      </c>
      <c r="Q13" s="18" t="s">
        <v>54</v>
      </c>
      <c r="R13" s="36">
        <v>0</v>
      </c>
    </row>
    <row r="14" spans="2:18" x14ac:dyDescent="0.25">
      <c r="B14" s="18" t="s">
        <v>10</v>
      </c>
      <c r="C14" s="35" t="s">
        <v>50</v>
      </c>
      <c r="D14" s="35" t="s">
        <v>55</v>
      </c>
      <c r="E14" s="35" t="s">
        <v>22</v>
      </c>
      <c r="F14" s="36">
        <v>3</v>
      </c>
      <c r="H14" s="18" t="s">
        <v>56</v>
      </c>
      <c r="I14" s="36">
        <v>4</v>
      </c>
      <c r="K14" s="18" t="s">
        <v>57</v>
      </c>
      <c r="L14" s="36">
        <v>4</v>
      </c>
      <c r="N14" s="36">
        <v>1</v>
      </c>
      <c r="O14" s="36">
        <v>2</v>
      </c>
      <c r="Q14" s="18" t="s">
        <v>58</v>
      </c>
      <c r="R14" s="36">
        <v>1</v>
      </c>
    </row>
    <row r="15" spans="2:18" x14ac:dyDescent="0.25">
      <c r="B15" s="18" t="s">
        <v>10</v>
      </c>
      <c r="C15" s="35" t="s">
        <v>50</v>
      </c>
      <c r="D15" s="35" t="s">
        <v>59</v>
      </c>
      <c r="E15" s="35" t="s">
        <v>22</v>
      </c>
      <c r="F15" s="36">
        <v>2</v>
      </c>
      <c r="H15" s="18" t="s">
        <v>60</v>
      </c>
      <c r="I15" s="36">
        <v>4</v>
      </c>
      <c r="K15" s="18" t="s">
        <v>61</v>
      </c>
      <c r="L15" s="36">
        <v>0</v>
      </c>
      <c r="N15" s="36" t="s">
        <v>62</v>
      </c>
      <c r="O15" s="36">
        <v>0</v>
      </c>
      <c r="Q15" s="18" t="s">
        <v>63</v>
      </c>
      <c r="R15" s="36">
        <v>2</v>
      </c>
    </row>
    <row r="16" spans="2:18" x14ac:dyDescent="0.25">
      <c r="B16" s="18" t="s">
        <v>10</v>
      </c>
      <c r="C16" s="35" t="s">
        <v>50</v>
      </c>
      <c r="D16" s="35" t="s">
        <v>64</v>
      </c>
      <c r="E16" s="35" t="s">
        <v>22</v>
      </c>
      <c r="F16" s="36">
        <v>2</v>
      </c>
      <c r="H16" s="18" t="s">
        <v>65</v>
      </c>
      <c r="I16" s="36">
        <v>4</v>
      </c>
      <c r="K16" s="18" t="s">
        <v>37</v>
      </c>
      <c r="L16" s="36">
        <v>2</v>
      </c>
      <c r="N16" s="36" t="s">
        <v>37</v>
      </c>
      <c r="O16" s="36">
        <v>2</v>
      </c>
      <c r="Q16" s="18" t="s">
        <v>66</v>
      </c>
      <c r="R16" s="36">
        <v>3</v>
      </c>
    </row>
    <row r="17" spans="2:18" x14ac:dyDescent="0.25">
      <c r="B17" s="18" t="s">
        <v>10</v>
      </c>
      <c r="C17" s="35" t="s">
        <v>50</v>
      </c>
      <c r="D17" s="35" t="s">
        <v>67</v>
      </c>
      <c r="E17" s="35" t="s">
        <v>24</v>
      </c>
      <c r="F17" s="36">
        <v>2</v>
      </c>
      <c r="H17" s="18" t="s">
        <v>68</v>
      </c>
      <c r="I17" s="36">
        <v>4</v>
      </c>
      <c r="Q17" s="18" t="s">
        <v>69</v>
      </c>
      <c r="R17" s="36">
        <v>4</v>
      </c>
    </row>
    <row r="18" spans="2:18" x14ac:dyDescent="0.25">
      <c r="B18" s="18" t="s">
        <v>10</v>
      </c>
      <c r="C18" s="35" t="s">
        <v>50</v>
      </c>
      <c r="D18" s="35" t="s">
        <v>70</v>
      </c>
      <c r="E18" s="35" t="s">
        <v>24</v>
      </c>
      <c r="F18" s="36">
        <v>3</v>
      </c>
      <c r="H18" s="18" t="s">
        <v>71</v>
      </c>
      <c r="I18" s="36">
        <v>4</v>
      </c>
      <c r="K18" s="18" t="s">
        <v>11</v>
      </c>
      <c r="L18" s="18" t="s">
        <v>23</v>
      </c>
      <c r="N18" s="18" t="s">
        <v>72</v>
      </c>
      <c r="O18" s="18" t="s">
        <v>23</v>
      </c>
      <c r="Q18" s="18" t="s">
        <v>37</v>
      </c>
      <c r="R18" s="36">
        <v>2</v>
      </c>
    </row>
    <row r="19" spans="2:18" x14ac:dyDescent="0.25">
      <c r="B19" s="18" t="s">
        <v>5</v>
      </c>
      <c r="C19" s="35" t="s">
        <v>27</v>
      </c>
      <c r="D19" s="35" t="s">
        <v>73</v>
      </c>
      <c r="E19" s="35" t="s">
        <v>5</v>
      </c>
      <c r="F19" s="36">
        <v>2</v>
      </c>
      <c r="H19" s="18" t="s">
        <v>74</v>
      </c>
      <c r="I19" s="36">
        <v>4</v>
      </c>
      <c r="K19" s="18" t="s">
        <v>75</v>
      </c>
      <c r="L19" s="36">
        <v>4</v>
      </c>
      <c r="N19" s="18" t="s">
        <v>33</v>
      </c>
      <c r="O19" s="36">
        <v>4</v>
      </c>
    </row>
    <row r="20" spans="2:18" ht="30" x14ac:dyDescent="0.25">
      <c r="B20" s="18" t="s">
        <v>5</v>
      </c>
      <c r="C20" s="35" t="s">
        <v>27</v>
      </c>
      <c r="D20" s="35" t="s">
        <v>76</v>
      </c>
      <c r="E20" s="35" t="s">
        <v>22</v>
      </c>
      <c r="F20" s="36">
        <v>2</v>
      </c>
      <c r="H20" s="18" t="s">
        <v>77</v>
      </c>
      <c r="I20" s="36">
        <v>4</v>
      </c>
      <c r="K20" s="18" t="s">
        <v>78</v>
      </c>
      <c r="L20" s="36">
        <v>2</v>
      </c>
      <c r="N20" s="18" t="s">
        <v>79</v>
      </c>
      <c r="O20" s="36">
        <v>2</v>
      </c>
      <c r="Q20" s="18" t="s">
        <v>80</v>
      </c>
      <c r="R20" s="18" t="s">
        <v>23</v>
      </c>
    </row>
    <row r="21" spans="2:18" x14ac:dyDescent="0.25">
      <c r="B21" s="18" t="s">
        <v>5</v>
      </c>
      <c r="C21" s="35" t="s">
        <v>27</v>
      </c>
      <c r="D21" s="35" t="s">
        <v>81</v>
      </c>
      <c r="E21" s="35" t="s">
        <v>22</v>
      </c>
      <c r="F21" s="36">
        <v>4</v>
      </c>
      <c r="H21" s="18" t="s">
        <v>82</v>
      </c>
      <c r="I21" s="36">
        <v>4</v>
      </c>
      <c r="K21" s="18" t="s">
        <v>83</v>
      </c>
      <c r="L21" s="36">
        <v>1</v>
      </c>
      <c r="N21" s="18" t="s">
        <v>38</v>
      </c>
      <c r="O21" s="36">
        <v>1</v>
      </c>
      <c r="Q21" s="18" t="s">
        <v>57</v>
      </c>
      <c r="R21" s="36">
        <v>0</v>
      </c>
    </row>
    <row r="22" spans="2:18" ht="30" x14ac:dyDescent="0.25">
      <c r="B22" s="18" t="s">
        <v>5</v>
      </c>
      <c r="C22" s="35" t="s">
        <v>27</v>
      </c>
      <c r="D22" s="35" t="s">
        <v>84</v>
      </c>
      <c r="E22" s="35" t="s">
        <v>22</v>
      </c>
      <c r="F22" s="36">
        <v>2</v>
      </c>
      <c r="H22" s="18" t="s">
        <v>85</v>
      </c>
      <c r="I22" s="36">
        <v>4</v>
      </c>
      <c r="K22" s="18" t="s">
        <v>86</v>
      </c>
      <c r="L22" s="36">
        <v>0</v>
      </c>
      <c r="N22" s="18" t="s">
        <v>87</v>
      </c>
      <c r="O22" s="36">
        <v>0</v>
      </c>
      <c r="Q22" s="18" t="s">
        <v>88</v>
      </c>
      <c r="R22" s="36">
        <v>4</v>
      </c>
    </row>
    <row r="23" spans="2:18" x14ac:dyDescent="0.25">
      <c r="B23" s="18" t="s">
        <v>5</v>
      </c>
      <c r="C23" s="35" t="s">
        <v>50</v>
      </c>
      <c r="D23" s="35" t="s">
        <v>89</v>
      </c>
      <c r="E23" s="35" t="s">
        <v>22</v>
      </c>
      <c r="F23" s="36">
        <v>2</v>
      </c>
      <c r="H23" s="18" t="s">
        <v>90</v>
      </c>
      <c r="I23" s="36">
        <v>4</v>
      </c>
      <c r="Q23" s="18" t="s">
        <v>91</v>
      </c>
      <c r="R23" s="36">
        <v>2</v>
      </c>
    </row>
    <row r="24" spans="2:18" x14ac:dyDescent="0.25">
      <c r="B24" s="18" t="s">
        <v>5</v>
      </c>
      <c r="C24" s="35" t="s">
        <v>50</v>
      </c>
      <c r="D24" s="35" t="s">
        <v>92</v>
      </c>
      <c r="E24" s="35" t="s">
        <v>5</v>
      </c>
      <c r="F24" s="36">
        <v>3</v>
      </c>
      <c r="H24" s="18" t="s">
        <v>93</v>
      </c>
      <c r="I24" s="36">
        <v>4</v>
      </c>
      <c r="K24" s="18" t="s">
        <v>94</v>
      </c>
      <c r="L24" s="18" t="s">
        <v>23</v>
      </c>
      <c r="N24" s="18" t="s">
        <v>95</v>
      </c>
      <c r="O24" s="18" t="s">
        <v>23</v>
      </c>
    </row>
    <row r="25" spans="2:18" x14ac:dyDescent="0.25">
      <c r="B25" s="18" t="s">
        <v>5</v>
      </c>
      <c r="C25" s="35" t="s">
        <v>50</v>
      </c>
      <c r="D25" s="35" t="s">
        <v>96</v>
      </c>
      <c r="E25" s="35" t="s">
        <v>22</v>
      </c>
      <c r="F25" s="36">
        <v>2</v>
      </c>
      <c r="H25" s="18" t="s">
        <v>54</v>
      </c>
      <c r="I25" s="36">
        <v>0</v>
      </c>
      <c r="K25" s="18" t="s">
        <v>97</v>
      </c>
      <c r="L25" s="36">
        <v>4</v>
      </c>
      <c r="N25" s="18" t="s">
        <v>98</v>
      </c>
      <c r="O25" s="36">
        <v>0</v>
      </c>
    </row>
    <row r="26" spans="2:18" x14ac:dyDescent="0.25">
      <c r="B26" s="18" t="s">
        <v>5</v>
      </c>
      <c r="C26" s="35" t="s">
        <v>50</v>
      </c>
      <c r="D26" s="35" t="s">
        <v>99</v>
      </c>
      <c r="E26" s="35" t="s">
        <v>80</v>
      </c>
      <c r="F26" s="36">
        <v>3</v>
      </c>
      <c r="H26" s="18" t="s">
        <v>37</v>
      </c>
      <c r="I26" s="36">
        <v>2</v>
      </c>
      <c r="K26" s="18" t="s">
        <v>100</v>
      </c>
      <c r="L26" s="36">
        <v>0</v>
      </c>
      <c r="N26" s="18" t="s">
        <v>101</v>
      </c>
      <c r="O26" s="36">
        <v>2</v>
      </c>
    </row>
    <row r="27" spans="2:18" ht="30" x14ac:dyDescent="0.25">
      <c r="B27" s="18" t="s">
        <v>5</v>
      </c>
      <c r="C27" s="35" t="s">
        <v>50</v>
      </c>
      <c r="D27" s="35" t="s">
        <v>102</v>
      </c>
      <c r="E27" s="35" t="s">
        <v>53</v>
      </c>
      <c r="F27" s="36">
        <v>3</v>
      </c>
      <c r="K27" s="18" t="s">
        <v>103</v>
      </c>
      <c r="L27" s="36">
        <v>3</v>
      </c>
      <c r="N27" s="18" t="s">
        <v>104</v>
      </c>
      <c r="O27" s="36">
        <v>4</v>
      </c>
    </row>
    <row r="28" spans="2:18" x14ac:dyDescent="0.25">
      <c r="B28" s="18" t="s">
        <v>5</v>
      </c>
      <c r="C28" s="35" t="s">
        <v>50</v>
      </c>
      <c r="D28" s="35" t="s">
        <v>105</v>
      </c>
      <c r="E28" s="35" t="s">
        <v>22</v>
      </c>
      <c r="F28" s="36">
        <v>2</v>
      </c>
      <c r="K28" s="18" t="s">
        <v>69</v>
      </c>
      <c r="L28" s="36">
        <v>2</v>
      </c>
      <c r="N28" s="18" t="s">
        <v>37</v>
      </c>
      <c r="O28" s="36">
        <v>2</v>
      </c>
    </row>
    <row r="29" spans="2:18" x14ac:dyDescent="0.25">
      <c r="B29" s="18" t="s">
        <v>5</v>
      </c>
      <c r="C29" s="35" t="s">
        <v>50</v>
      </c>
      <c r="D29" s="35" t="s">
        <v>106</v>
      </c>
      <c r="E29" s="35" t="s">
        <v>22</v>
      </c>
      <c r="F29" s="36">
        <v>1</v>
      </c>
      <c r="K29" s="18" t="s">
        <v>107</v>
      </c>
      <c r="L29" s="36">
        <v>2</v>
      </c>
    </row>
    <row r="30" spans="2:18" ht="30" x14ac:dyDescent="0.25">
      <c r="B30" s="18" t="s">
        <v>13</v>
      </c>
      <c r="C30" s="35" t="s">
        <v>27</v>
      </c>
      <c r="D30" s="35" t="s">
        <v>108</v>
      </c>
      <c r="E30" s="35"/>
      <c r="F30" s="36">
        <v>2</v>
      </c>
    </row>
    <row r="31" spans="2:18" x14ac:dyDescent="0.25">
      <c r="B31" s="18" t="s">
        <v>13</v>
      </c>
      <c r="C31" s="35" t="s">
        <v>27</v>
      </c>
      <c r="D31" s="35" t="s">
        <v>109</v>
      </c>
      <c r="E31" s="35" t="s">
        <v>22</v>
      </c>
      <c r="F31" s="36">
        <v>2</v>
      </c>
    </row>
    <row r="32" spans="2:18" x14ac:dyDescent="0.25">
      <c r="B32" s="18" t="s">
        <v>13</v>
      </c>
      <c r="C32" s="35" t="s">
        <v>27</v>
      </c>
      <c r="D32" s="35" t="s">
        <v>110</v>
      </c>
      <c r="E32" s="35" t="s">
        <v>22</v>
      </c>
      <c r="F32" s="36">
        <v>1</v>
      </c>
    </row>
    <row r="33" spans="2:6" ht="30" x14ac:dyDescent="0.25">
      <c r="B33" s="18" t="s">
        <v>13</v>
      </c>
      <c r="C33" s="35" t="s">
        <v>27</v>
      </c>
      <c r="D33" s="35" t="s">
        <v>111</v>
      </c>
      <c r="E33" s="35" t="s">
        <v>22</v>
      </c>
      <c r="F33" s="36">
        <v>2</v>
      </c>
    </row>
    <row r="34" spans="2:6" x14ac:dyDescent="0.25">
      <c r="B34" s="18" t="s">
        <v>13</v>
      </c>
      <c r="C34" s="35" t="s">
        <v>27</v>
      </c>
      <c r="D34" s="35" t="s">
        <v>112</v>
      </c>
      <c r="E34" s="35" t="s">
        <v>22</v>
      </c>
      <c r="F34" s="36">
        <v>2</v>
      </c>
    </row>
    <row r="35" spans="2:6" x14ac:dyDescent="0.25">
      <c r="B35" s="18" t="s">
        <v>13</v>
      </c>
      <c r="C35" s="35" t="s">
        <v>27</v>
      </c>
      <c r="D35" s="35" t="s">
        <v>113</v>
      </c>
      <c r="E35" s="35" t="s">
        <v>22</v>
      </c>
      <c r="F35" s="36">
        <v>2</v>
      </c>
    </row>
    <row r="36" spans="2:6" ht="30" x14ac:dyDescent="0.25">
      <c r="B36" s="18" t="s">
        <v>13</v>
      </c>
      <c r="C36" s="35" t="s">
        <v>27</v>
      </c>
      <c r="D36" s="35" t="s">
        <v>114</v>
      </c>
      <c r="E36" s="35" t="s">
        <v>22</v>
      </c>
      <c r="F36" s="36">
        <v>2</v>
      </c>
    </row>
    <row r="37" spans="2:6" ht="30" x14ac:dyDescent="0.25">
      <c r="B37" s="18" t="s">
        <v>13</v>
      </c>
      <c r="C37" s="35" t="s">
        <v>27</v>
      </c>
      <c r="D37" s="35" t="s">
        <v>115</v>
      </c>
      <c r="E37" s="35" t="s">
        <v>22</v>
      </c>
      <c r="F37" s="36">
        <v>2</v>
      </c>
    </row>
    <row r="38" spans="2:6" ht="30" x14ac:dyDescent="0.25">
      <c r="B38" s="18" t="s">
        <v>13</v>
      </c>
      <c r="C38" s="35" t="s">
        <v>27</v>
      </c>
      <c r="D38" s="35" t="s">
        <v>116</v>
      </c>
      <c r="E38" s="35" t="s">
        <v>25</v>
      </c>
      <c r="F38" s="36">
        <v>2</v>
      </c>
    </row>
    <row r="39" spans="2:6" x14ac:dyDescent="0.25">
      <c r="B39" s="18" t="s">
        <v>13</v>
      </c>
      <c r="C39" s="35" t="s">
        <v>27</v>
      </c>
      <c r="D39" s="35" t="s">
        <v>117</v>
      </c>
      <c r="E39" s="35" t="s">
        <v>22</v>
      </c>
      <c r="F39" s="36">
        <v>3</v>
      </c>
    </row>
    <row r="40" spans="2:6" x14ac:dyDescent="0.25">
      <c r="B40" s="18" t="s">
        <v>13</v>
      </c>
      <c r="C40" s="35" t="s">
        <v>50</v>
      </c>
      <c r="D40" s="35" t="s">
        <v>118</v>
      </c>
      <c r="E40" s="35" t="s">
        <v>22</v>
      </c>
      <c r="F40" s="36">
        <v>2</v>
      </c>
    </row>
    <row r="41" spans="2:6" x14ac:dyDescent="0.25">
      <c r="B41" s="18" t="s">
        <v>13</v>
      </c>
      <c r="C41" s="35" t="s">
        <v>50</v>
      </c>
      <c r="D41" s="35" t="s">
        <v>119</v>
      </c>
      <c r="E41" s="35" t="s">
        <v>22</v>
      </c>
      <c r="F41" s="36">
        <v>2</v>
      </c>
    </row>
    <row r="42" spans="2:6" x14ac:dyDescent="0.25">
      <c r="B42" s="18" t="s">
        <v>13</v>
      </c>
      <c r="C42" s="35" t="s">
        <v>50</v>
      </c>
      <c r="D42" s="35" t="s">
        <v>120</v>
      </c>
      <c r="E42" s="35" t="s">
        <v>22</v>
      </c>
      <c r="F42" s="36">
        <v>3</v>
      </c>
    </row>
    <row r="43" spans="2:6" x14ac:dyDescent="0.25">
      <c r="B43" s="18" t="s">
        <v>13</v>
      </c>
      <c r="C43" s="35" t="s">
        <v>50</v>
      </c>
      <c r="D43" s="35" t="s">
        <v>121</v>
      </c>
      <c r="E43" s="35" t="s">
        <v>22</v>
      </c>
      <c r="F43" s="36">
        <v>2</v>
      </c>
    </row>
    <row r="44" spans="2:6" x14ac:dyDescent="0.25">
      <c r="B44" s="18" t="s">
        <v>13</v>
      </c>
      <c r="C44" s="35" t="s">
        <v>50</v>
      </c>
      <c r="D44" s="35" t="s">
        <v>122</v>
      </c>
      <c r="E44" s="35" t="s">
        <v>22</v>
      </c>
      <c r="F44" s="36">
        <v>4</v>
      </c>
    </row>
    <row r="45" spans="2:6" x14ac:dyDescent="0.25">
      <c r="B45" s="18" t="s">
        <v>13</v>
      </c>
      <c r="C45" s="35" t="s">
        <v>50</v>
      </c>
      <c r="D45" s="35" t="s">
        <v>123</v>
      </c>
      <c r="E45" s="35" t="s">
        <v>22</v>
      </c>
      <c r="F45" s="36">
        <v>2</v>
      </c>
    </row>
    <row r="46" spans="2:6" x14ac:dyDescent="0.25">
      <c r="B46" s="18" t="s">
        <v>13</v>
      </c>
      <c r="C46" s="35" t="s">
        <v>50</v>
      </c>
      <c r="D46" s="35" t="s">
        <v>124</v>
      </c>
      <c r="E46" s="35" t="s">
        <v>22</v>
      </c>
      <c r="F46" s="36">
        <v>2</v>
      </c>
    </row>
    <row r="47" spans="2:6" x14ac:dyDescent="0.25">
      <c r="B47" s="18" t="s">
        <v>13</v>
      </c>
      <c r="C47" s="35" t="s">
        <v>50</v>
      </c>
      <c r="D47" s="35" t="s">
        <v>125</v>
      </c>
      <c r="E47" s="35" t="s">
        <v>22</v>
      </c>
      <c r="F47" s="36">
        <v>1</v>
      </c>
    </row>
    <row r="48" spans="2:6" x14ac:dyDescent="0.25">
      <c r="B48" s="18" t="s">
        <v>13</v>
      </c>
      <c r="C48" s="35" t="s">
        <v>50</v>
      </c>
      <c r="D48" s="35" t="s">
        <v>126</v>
      </c>
      <c r="E48" s="35" t="s">
        <v>22</v>
      </c>
      <c r="F48" s="36">
        <v>2</v>
      </c>
    </row>
    <row r="49" spans="2:6" x14ac:dyDescent="0.25">
      <c r="B49" s="18" t="s">
        <v>12</v>
      </c>
      <c r="C49" s="35" t="s">
        <v>27</v>
      </c>
      <c r="D49" s="35" t="s">
        <v>127</v>
      </c>
      <c r="E49" s="35" t="s">
        <v>22</v>
      </c>
      <c r="F49" s="36">
        <v>2</v>
      </c>
    </row>
    <row r="50" spans="2:6" x14ac:dyDescent="0.25">
      <c r="B50" s="18" t="s">
        <v>11</v>
      </c>
      <c r="C50" s="35" t="s">
        <v>27</v>
      </c>
      <c r="D50" s="35" t="s">
        <v>128</v>
      </c>
      <c r="E50" s="35" t="s">
        <v>94</v>
      </c>
      <c r="F50" s="36">
        <v>2</v>
      </c>
    </row>
    <row r="51" spans="2:6" x14ac:dyDescent="0.25">
      <c r="B51" s="18" t="s">
        <v>11</v>
      </c>
      <c r="C51" s="35" t="s">
        <v>27</v>
      </c>
      <c r="D51" s="35" t="s">
        <v>129</v>
      </c>
      <c r="E51" s="35" t="s">
        <v>11</v>
      </c>
      <c r="F51" s="36">
        <v>4</v>
      </c>
    </row>
    <row r="52" spans="2:6" x14ac:dyDescent="0.25">
      <c r="C52" s="35"/>
      <c r="D52" s="35"/>
      <c r="E52" s="35"/>
      <c r="F52" s="36"/>
    </row>
  </sheetData>
  <mergeCells count="5">
    <mergeCell ref="B4:F4"/>
    <mergeCell ref="B2:F2"/>
    <mergeCell ref="H2:R2"/>
    <mergeCell ref="H4:L4"/>
    <mergeCell ref="M4:Q4"/>
  </mergeCells>
  <dataValidations count="2">
    <dataValidation type="list" allowBlank="1" showInputMessage="1" showErrorMessage="1" sqref="B7:B51" xr:uid="{7D9FF849-353D-402F-B118-E83DE77C4CDD}">
      <formula1>INDIRECT("Axe_analyse[Axe]")</formula1>
    </dataValidation>
    <dataValidation type="list" allowBlank="1" showInputMessage="1" showErrorMessage="1" sqref="C7:C51" xr:uid="{911408A4-9751-45C8-AEC9-F32788506D66}">
      <formula1>INDIRECT("Responsable[Responsable]")</formula1>
    </dataValidation>
  </dataValidations>
  <pageMargins left="0.7" right="0.7" top="0.75" bottom="0.75" header="0.3" footer="0.3"/>
  <pageSetup paperSize="9"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outlinePr summaryBelow="0"/>
    <pageSetUpPr fitToPage="1"/>
  </sheetPr>
  <dimension ref="B1:T102"/>
  <sheetViews>
    <sheetView showGridLines="0" showRowColHeaders="0" zoomScaleNormal="100" workbookViewId="0">
      <selection activeCell="W10" sqref="W10"/>
    </sheetView>
  </sheetViews>
  <sheetFormatPr baseColWidth="10" defaultColWidth="11" defaultRowHeight="15" outlineLevelRow="2" x14ac:dyDescent="0.25"/>
  <cols>
    <col min="1" max="1" width="7.125" customWidth="1"/>
    <col min="2" max="2" width="1.75" customWidth="1"/>
    <col min="3" max="3" width="45.25" customWidth="1"/>
    <col min="4" max="4" width="1.125" customWidth="1"/>
    <col min="5" max="5" width="28.75" customWidth="1"/>
    <col min="6" max="6" width="1.125" customWidth="1"/>
    <col min="7" max="7" width="28.75" customWidth="1"/>
    <col min="8" max="8" width="1.125" customWidth="1"/>
    <col min="9" max="9" width="28.75" customWidth="1"/>
    <col min="10" max="10" width="1.125" customWidth="1"/>
    <col min="11" max="11" width="28.75" customWidth="1"/>
    <col min="12" max="12" width="1.125" customWidth="1"/>
    <col min="13" max="13" width="28.75" customWidth="1"/>
    <col min="14" max="14" width="1.75" customWidth="1"/>
    <col min="15" max="15" width="7.125" customWidth="1"/>
    <col min="16" max="16" width="1.125" customWidth="1"/>
    <col min="17" max="17" width="17.375" customWidth="1"/>
    <col min="18" max="18" width="1.125" customWidth="1"/>
    <col min="19" max="19" width="16" customWidth="1"/>
    <col min="20" max="20" width="1.125" customWidth="1"/>
  </cols>
  <sheetData>
    <row r="1" spans="2:20" ht="37.5" customHeight="1" x14ac:dyDescent="0.25">
      <c r="B1" s="96" t="s">
        <v>130</v>
      </c>
      <c r="C1" s="96"/>
      <c r="D1" s="96"/>
      <c r="E1" s="96"/>
      <c r="F1" s="96"/>
      <c r="G1" s="96"/>
      <c r="H1" s="96"/>
      <c r="I1" s="96"/>
      <c r="J1" s="96"/>
      <c r="K1" s="96"/>
      <c r="L1" s="96"/>
      <c r="M1" s="96"/>
      <c r="N1" s="96"/>
    </row>
    <row r="2" spans="2:20" ht="20.25" customHeight="1" x14ac:dyDescent="0.25">
      <c r="M2" s="38" t="s">
        <v>131</v>
      </c>
    </row>
    <row r="3" spans="2:20" ht="45" customHeight="1" x14ac:dyDescent="0.25">
      <c r="B3" s="40"/>
      <c r="C3" s="100" t="s">
        <v>132</v>
      </c>
      <c r="D3" s="100"/>
      <c r="E3" s="100"/>
      <c r="F3" s="100"/>
      <c r="G3" s="100"/>
      <c r="H3" s="100"/>
      <c r="I3" s="100"/>
      <c r="J3" s="100"/>
      <c r="K3" s="100"/>
      <c r="L3" s="100"/>
      <c r="M3" s="100"/>
      <c r="N3" s="40"/>
    </row>
    <row r="4" spans="2:20" ht="30" customHeight="1" outlineLevel="1" x14ac:dyDescent="0.25">
      <c r="B4" s="40"/>
      <c r="C4" s="46" t="s">
        <v>133</v>
      </c>
      <c r="D4" s="42"/>
      <c r="E4" s="95" t="s">
        <v>134</v>
      </c>
      <c r="F4" s="95"/>
      <c r="G4" s="95"/>
      <c r="H4" s="95"/>
      <c r="I4" s="95"/>
      <c r="J4" s="43"/>
      <c r="K4" s="56" t="s">
        <v>135</v>
      </c>
      <c r="L4" s="47"/>
      <c r="M4" s="7" t="s">
        <v>136</v>
      </c>
      <c r="N4" s="40"/>
      <c r="P4" s="55"/>
      <c r="Q4" s="57" t="s">
        <v>137</v>
      </c>
      <c r="R4" s="53"/>
      <c r="S4" s="58" t="s">
        <v>138</v>
      </c>
      <c r="T4" s="55"/>
    </row>
    <row r="5" spans="2:20" ht="6" customHeight="1" outlineLevel="1" x14ac:dyDescent="0.25">
      <c r="B5" s="40"/>
      <c r="C5" s="42"/>
      <c r="D5" s="42"/>
      <c r="E5" s="43"/>
      <c r="F5" s="43"/>
      <c r="G5" s="43"/>
      <c r="H5" s="43"/>
      <c r="I5" s="43"/>
      <c r="J5" s="43"/>
      <c r="K5" s="47"/>
      <c r="L5" s="47"/>
      <c r="M5" s="43"/>
      <c r="N5" s="40"/>
      <c r="P5" s="55"/>
      <c r="Q5" s="55"/>
      <c r="R5" s="55"/>
      <c r="S5" s="55"/>
      <c r="T5" s="55"/>
    </row>
    <row r="6" spans="2:20" ht="30" customHeight="1" outlineLevel="1" x14ac:dyDescent="0.25">
      <c r="B6" s="40"/>
      <c r="C6" s="46" t="s">
        <v>139</v>
      </c>
      <c r="D6" s="42"/>
      <c r="E6" s="16" t="s">
        <v>140</v>
      </c>
      <c r="F6" s="42"/>
      <c r="G6" s="95" t="s">
        <v>141</v>
      </c>
      <c r="H6" s="95"/>
      <c r="I6" s="95"/>
      <c r="J6" s="43"/>
      <c r="K6" s="46" t="s">
        <v>142</v>
      </c>
      <c r="L6" s="47"/>
      <c r="M6" s="50" t="s">
        <v>138</v>
      </c>
      <c r="N6" s="40"/>
      <c r="P6" s="55"/>
      <c r="Q6" s="57" t="s">
        <v>143</v>
      </c>
      <c r="R6" s="55"/>
      <c r="S6" s="59" t="s">
        <v>144</v>
      </c>
      <c r="T6" s="55"/>
    </row>
    <row r="7" spans="2:20" ht="6" customHeight="1" outlineLevel="1" x14ac:dyDescent="0.25">
      <c r="B7" s="40"/>
      <c r="C7" s="42"/>
      <c r="D7" s="42"/>
      <c r="E7" s="43"/>
      <c r="F7" s="43"/>
      <c r="G7" s="43"/>
      <c r="H7" s="43"/>
      <c r="I7" s="43"/>
      <c r="J7" s="43"/>
      <c r="K7" s="42"/>
      <c r="L7" s="42"/>
      <c r="M7" s="47"/>
      <c r="N7" s="40"/>
      <c r="P7" s="55"/>
      <c r="Q7" s="55"/>
      <c r="R7" s="55"/>
      <c r="S7" s="55"/>
      <c r="T7" s="55"/>
    </row>
    <row r="8" spans="2:20" ht="30" customHeight="1" outlineLevel="1" x14ac:dyDescent="0.25">
      <c r="B8" s="40"/>
      <c r="C8" s="46" t="s">
        <v>145</v>
      </c>
      <c r="D8" s="42"/>
      <c r="E8" s="95" t="s">
        <v>146</v>
      </c>
      <c r="F8" s="95"/>
      <c r="G8" s="95"/>
      <c r="H8" s="95"/>
      <c r="I8" s="95"/>
      <c r="J8" s="43"/>
      <c r="K8" s="46" t="s">
        <v>147</v>
      </c>
      <c r="L8" s="47"/>
      <c r="M8" s="50" t="s">
        <v>138</v>
      </c>
      <c r="N8" s="40"/>
    </row>
    <row r="9" spans="2:20" ht="6" customHeight="1" outlineLevel="1" x14ac:dyDescent="0.25">
      <c r="B9" s="40"/>
      <c r="C9" s="42"/>
      <c r="D9" s="42"/>
      <c r="E9" s="43"/>
      <c r="F9" s="43"/>
      <c r="G9" s="43"/>
      <c r="H9" s="43"/>
      <c r="I9" s="43"/>
      <c r="J9" s="43"/>
      <c r="K9" s="42"/>
      <c r="L9" s="42"/>
      <c r="M9" s="43"/>
      <c r="N9" s="40"/>
    </row>
    <row r="10" spans="2:20" ht="60" customHeight="1" outlineLevel="1" x14ac:dyDescent="0.25">
      <c r="B10" s="40"/>
      <c r="C10" s="46" t="s">
        <v>148</v>
      </c>
      <c r="D10" s="42"/>
      <c r="E10" s="95" t="s">
        <v>149</v>
      </c>
      <c r="F10" s="95"/>
      <c r="G10" s="95"/>
      <c r="H10" s="95"/>
      <c r="I10" s="95"/>
      <c r="J10" s="95"/>
      <c r="K10" s="95"/>
      <c r="L10" s="95"/>
      <c r="M10" s="95"/>
      <c r="N10" s="40"/>
    </row>
    <row r="11" spans="2:20" ht="12" customHeight="1" outlineLevel="1" x14ac:dyDescent="0.25">
      <c r="B11" s="40"/>
      <c r="C11" s="42"/>
      <c r="D11" s="42"/>
      <c r="E11" s="43"/>
      <c r="F11" s="43"/>
      <c r="G11" s="43"/>
      <c r="H11" s="43"/>
      <c r="I11" s="43"/>
      <c r="J11" s="43"/>
      <c r="K11" s="44"/>
      <c r="L11" s="44"/>
      <c r="M11" s="45"/>
      <c r="N11" s="40"/>
    </row>
    <row r="13" spans="2:20" ht="45" customHeight="1" x14ac:dyDescent="0.25">
      <c r="B13" s="40"/>
      <c r="C13" s="100" t="s">
        <v>150</v>
      </c>
      <c r="D13" s="100"/>
      <c r="E13" s="100"/>
      <c r="F13" s="100"/>
      <c r="G13" s="100"/>
      <c r="H13" s="100"/>
      <c r="I13" s="100"/>
      <c r="J13" s="100"/>
      <c r="K13" s="100"/>
      <c r="L13" s="100"/>
      <c r="M13" s="100"/>
      <c r="N13" s="40"/>
    </row>
    <row r="14" spans="2:20" ht="5.25" customHeight="1" outlineLevel="1" x14ac:dyDescent="0.25">
      <c r="B14" s="40"/>
      <c r="C14" s="42"/>
      <c r="D14" s="42"/>
      <c r="E14" s="42"/>
      <c r="F14" s="42"/>
      <c r="G14" s="42"/>
      <c r="H14" s="42"/>
      <c r="I14" s="42"/>
      <c r="J14" s="42"/>
      <c r="K14" s="42"/>
      <c r="L14" s="42"/>
      <c r="M14" s="42"/>
      <c r="N14" s="40"/>
    </row>
    <row r="15" spans="2:20" ht="60" customHeight="1" outlineLevel="1" x14ac:dyDescent="0.25">
      <c r="B15" s="40"/>
      <c r="C15" s="46" t="s">
        <v>151</v>
      </c>
      <c r="D15" s="42"/>
      <c r="E15" s="101" t="s">
        <v>152</v>
      </c>
      <c r="F15" s="101"/>
      <c r="G15" s="101"/>
      <c r="H15" s="101"/>
      <c r="I15" s="101"/>
      <c r="J15" s="43"/>
      <c r="K15" s="46" t="s">
        <v>153</v>
      </c>
      <c r="L15" s="47"/>
      <c r="M15" s="14" t="s">
        <v>154</v>
      </c>
      <c r="N15" s="52"/>
    </row>
    <row r="16" spans="2:20" ht="5.25" customHeight="1" outlineLevel="1" x14ac:dyDescent="0.25">
      <c r="B16" s="40"/>
      <c r="C16" s="42"/>
      <c r="D16" s="42"/>
      <c r="E16" s="42"/>
      <c r="F16" s="42"/>
      <c r="G16" s="42"/>
      <c r="H16" s="42"/>
      <c r="I16" s="42"/>
      <c r="J16" s="42"/>
      <c r="K16" s="42"/>
      <c r="L16" s="42"/>
      <c r="M16" s="42"/>
      <c r="N16" s="52"/>
    </row>
    <row r="17" spans="2:14" ht="60" customHeight="1" outlineLevel="1" x14ac:dyDescent="0.25">
      <c r="B17" s="40"/>
      <c r="C17" s="46" t="s">
        <v>155</v>
      </c>
      <c r="D17" s="42"/>
      <c r="E17" s="97" t="s">
        <v>156</v>
      </c>
      <c r="F17" s="97"/>
      <c r="G17" s="97"/>
      <c r="H17" s="97"/>
      <c r="I17" s="97"/>
      <c r="J17" s="97"/>
      <c r="K17" s="97"/>
      <c r="L17" s="97"/>
      <c r="M17" s="97"/>
      <c r="N17" s="52"/>
    </row>
    <row r="18" spans="2:14" ht="5.25" customHeight="1" outlineLevel="1" x14ac:dyDescent="0.25">
      <c r="B18" s="40"/>
      <c r="C18" s="42"/>
      <c r="D18" s="42"/>
      <c r="E18" s="42"/>
      <c r="F18" s="42"/>
      <c r="G18" s="42"/>
      <c r="H18" s="42"/>
      <c r="I18" s="42"/>
      <c r="J18" s="42"/>
      <c r="K18" s="42"/>
      <c r="L18" s="42"/>
      <c r="M18" s="42"/>
      <c r="N18" s="52"/>
    </row>
    <row r="19" spans="2:14" ht="60" customHeight="1" outlineLevel="1" x14ac:dyDescent="0.25">
      <c r="B19" s="40"/>
      <c r="C19" s="46" t="s">
        <v>157</v>
      </c>
      <c r="D19" s="42"/>
      <c r="E19" s="97" t="s">
        <v>158</v>
      </c>
      <c r="F19" s="97"/>
      <c r="G19" s="97"/>
      <c r="H19" s="97"/>
      <c r="I19" s="97"/>
      <c r="J19" s="97"/>
      <c r="K19" s="97"/>
      <c r="L19" s="97"/>
      <c r="M19" s="97"/>
      <c r="N19" s="52"/>
    </row>
    <row r="20" spans="2:14" ht="8.65" customHeight="1" outlineLevel="1" x14ac:dyDescent="0.25">
      <c r="B20" s="40"/>
      <c r="C20" s="42"/>
      <c r="D20" s="42"/>
      <c r="E20" s="42"/>
      <c r="F20" s="42"/>
      <c r="G20" s="42"/>
      <c r="H20" s="42"/>
      <c r="I20" s="42"/>
      <c r="J20" s="42"/>
      <c r="K20" s="42"/>
      <c r="L20" s="42"/>
      <c r="M20" s="42"/>
      <c r="N20" s="52"/>
    </row>
    <row r="21" spans="2:14" outlineLevel="1" x14ac:dyDescent="0.25">
      <c r="B21" s="40"/>
      <c r="C21" s="42"/>
      <c r="D21" s="42"/>
      <c r="E21" s="49" t="s">
        <v>142</v>
      </c>
      <c r="F21" s="48"/>
      <c r="G21" s="49" t="s">
        <v>147</v>
      </c>
      <c r="H21" s="48"/>
      <c r="I21" s="49" t="s">
        <v>159</v>
      </c>
      <c r="J21" s="48"/>
      <c r="K21" s="49" t="s">
        <v>160</v>
      </c>
      <c r="L21" s="48"/>
      <c r="M21" s="49" t="s">
        <v>161</v>
      </c>
      <c r="N21" s="52"/>
    </row>
    <row r="22" spans="2:14" ht="5.65" customHeight="1" outlineLevel="1" x14ac:dyDescent="0.25">
      <c r="B22" s="40"/>
      <c r="C22" s="42"/>
      <c r="D22" s="42"/>
      <c r="E22" s="42"/>
      <c r="F22" s="42"/>
      <c r="G22" s="42"/>
      <c r="H22" s="42"/>
      <c r="I22" s="42"/>
      <c r="J22" s="42"/>
      <c r="K22" s="42"/>
      <c r="L22" s="42"/>
      <c r="M22" s="42"/>
      <c r="N22" s="52"/>
    </row>
    <row r="23" spans="2:14" ht="30" customHeight="1" outlineLevel="1" x14ac:dyDescent="0.25">
      <c r="B23" s="40"/>
      <c r="C23" s="46" t="s">
        <v>28</v>
      </c>
      <c r="D23" s="42"/>
      <c r="E23" s="50" t="s">
        <v>45</v>
      </c>
      <c r="F23" s="42"/>
      <c r="G23" s="50" t="s">
        <v>45</v>
      </c>
      <c r="H23" s="42"/>
      <c r="I23" s="50" t="s">
        <v>45</v>
      </c>
      <c r="J23" s="42"/>
      <c r="K23" s="50" t="s">
        <v>45</v>
      </c>
      <c r="L23" s="42"/>
      <c r="M23" s="50" t="s">
        <v>45</v>
      </c>
      <c r="N23" s="52"/>
    </row>
    <row r="24" spans="2:14" ht="3" customHeight="1" outlineLevel="1" x14ac:dyDescent="0.25">
      <c r="B24" s="40"/>
      <c r="C24" s="42"/>
      <c r="D24" s="42"/>
      <c r="E24" s="42"/>
      <c r="F24" s="42"/>
      <c r="G24" s="42"/>
      <c r="H24" s="42"/>
      <c r="I24" s="42"/>
      <c r="J24" s="42"/>
      <c r="K24" s="42"/>
      <c r="L24" s="42"/>
      <c r="M24" s="42"/>
      <c r="N24" s="52"/>
    </row>
    <row r="25" spans="2:14" ht="30" customHeight="1" outlineLevel="1" x14ac:dyDescent="0.25">
      <c r="B25" s="40"/>
      <c r="C25" s="46" t="s">
        <v>162</v>
      </c>
      <c r="D25" s="42"/>
      <c r="E25" s="50" t="s">
        <v>37</v>
      </c>
      <c r="F25" s="42"/>
      <c r="G25" s="50" t="s">
        <v>37</v>
      </c>
      <c r="H25" s="42"/>
      <c r="I25" s="50" t="s">
        <v>37</v>
      </c>
      <c r="J25" s="42"/>
      <c r="K25" s="50" t="s">
        <v>37</v>
      </c>
      <c r="L25" s="42"/>
      <c r="M25" s="50" t="s">
        <v>37</v>
      </c>
      <c r="N25" s="52"/>
    </row>
    <row r="26" spans="2:14" ht="3" customHeight="1" outlineLevel="1" x14ac:dyDescent="0.25">
      <c r="B26" s="40"/>
      <c r="C26" s="42"/>
      <c r="D26" s="42"/>
      <c r="E26" s="42"/>
      <c r="F26" s="42"/>
      <c r="G26" s="42"/>
      <c r="H26" s="42"/>
      <c r="I26" s="42"/>
      <c r="J26" s="42"/>
      <c r="K26" s="42"/>
      <c r="L26" s="42"/>
      <c r="M26" s="42"/>
      <c r="N26" s="52"/>
    </row>
    <row r="27" spans="2:14" ht="30" customHeight="1" outlineLevel="1" x14ac:dyDescent="0.25">
      <c r="B27" s="40"/>
      <c r="C27" s="46" t="s">
        <v>163</v>
      </c>
      <c r="D27" s="42"/>
      <c r="E27" s="50" t="s">
        <v>37</v>
      </c>
      <c r="F27" s="42"/>
      <c r="G27" s="50" t="s">
        <v>37</v>
      </c>
      <c r="H27" s="42"/>
      <c r="I27" s="50" t="s">
        <v>37</v>
      </c>
      <c r="J27" s="42"/>
      <c r="K27" s="50" t="s">
        <v>37</v>
      </c>
      <c r="L27" s="42"/>
      <c r="M27" s="50" t="s">
        <v>37</v>
      </c>
      <c r="N27" s="52"/>
    </row>
    <row r="28" spans="2:14" ht="3" customHeight="1" outlineLevel="1" x14ac:dyDescent="0.25">
      <c r="B28" s="40"/>
      <c r="C28" s="42"/>
      <c r="D28" s="42"/>
      <c r="E28" s="42"/>
      <c r="F28" s="42"/>
      <c r="G28" s="42"/>
      <c r="H28" s="42"/>
      <c r="I28" s="42"/>
      <c r="J28" s="42"/>
      <c r="K28" s="42"/>
      <c r="L28" s="42"/>
      <c r="M28" s="42"/>
      <c r="N28" s="52"/>
    </row>
    <row r="29" spans="2:14" ht="60" customHeight="1" outlineLevel="1" x14ac:dyDescent="0.25">
      <c r="B29" s="40"/>
      <c r="C29" s="46" t="s">
        <v>164</v>
      </c>
      <c r="D29" s="42"/>
      <c r="E29" s="98"/>
      <c r="F29" s="98"/>
      <c r="G29" s="98"/>
      <c r="H29" s="98"/>
      <c r="I29" s="98"/>
      <c r="J29" s="98"/>
      <c r="K29" s="98"/>
      <c r="L29" s="98"/>
      <c r="M29" s="98"/>
      <c r="N29" s="52"/>
    </row>
    <row r="30" spans="2:14" ht="6" customHeight="1" outlineLevel="1" x14ac:dyDescent="0.25">
      <c r="B30" s="40"/>
      <c r="C30" s="42"/>
      <c r="D30" s="42"/>
      <c r="E30" s="42"/>
      <c r="F30" s="42"/>
      <c r="G30" s="42"/>
      <c r="H30" s="42"/>
      <c r="I30" s="42"/>
      <c r="J30" s="42"/>
      <c r="K30" s="42"/>
      <c r="L30" s="42"/>
      <c r="M30" s="42"/>
      <c r="N30" s="52"/>
    </row>
    <row r="31" spans="2:14" outlineLevel="1" x14ac:dyDescent="0.25">
      <c r="B31" s="40"/>
      <c r="C31" s="42"/>
      <c r="D31" s="42"/>
      <c r="E31" s="49" t="s">
        <v>165</v>
      </c>
      <c r="F31" s="42"/>
      <c r="G31" s="49" t="s">
        <v>166</v>
      </c>
      <c r="H31" s="42"/>
      <c r="I31" s="49" t="s">
        <v>167</v>
      </c>
      <c r="J31" s="42"/>
      <c r="K31" s="49" t="s">
        <v>168</v>
      </c>
      <c r="L31" s="42"/>
      <c r="M31" s="49" t="s">
        <v>169</v>
      </c>
      <c r="N31" s="52"/>
    </row>
    <row r="32" spans="2:14" ht="3" customHeight="1" outlineLevel="1" x14ac:dyDescent="0.25">
      <c r="B32" s="40"/>
      <c r="C32" s="42"/>
      <c r="D32" s="42"/>
      <c r="E32" s="42"/>
      <c r="F32" s="42"/>
      <c r="G32" s="42"/>
      <c r="H32" s="42"/>
      <c r="I32" s="42"/>
      <c r="J32" s="42"/>
      <c r="K32" s="42"/>
      <c r="L32" s="42"/>
      <c r="M32" s="42"/>
      <c r="N32" s="52"/>
    </row>
    <row r="33" spans="2:14" outlineLevel="1" x14ac:dyDescent="0.25">
      <c r="B33" s="40"/>
      <c r="C33" s="46" t="s">
        <v>73</v>
      </c>
      <c r="D33" s="42"/>
      <c r="E33" s="50" t="s">
        <v>37</v>
      </c>
      <c r="F33" s="42"/>
      <c r="G33" s="50" t="s">
        <v>37</v>
      </c>
      <c r="H33" s="42"/>
      <c r="I33" s="50" t="s">
        <v>37</v>
      </c>
      <c r="J33" s="42"/>
      <c r="K33" s="50" t="s">
        <v>37</v>
      </c>
      <c r="L33" s="42"/>
      <c r="M33" s="50" t="s">
        <v>37</v>
      </c>
      <c r="N33" s="52"/>
    </row>
    <row r="34" spans="2:14" ht="6" customHeight="1" outlineLevel="1" x14ac:dyDescent="0.25">
      <c r="B34" s="40"/>
      <c r="C34" s="42"/>
      <c r="D34" s="42"/>
      <c r="E34" s="42"/>
      <c r="F34" s="42"/>
      <c r="G34" s="42"/>
      <c r="H34" s="42"/>
      <c r="I34" s="42"/>
      <c r="J34" s="42"/>
      <c r="K34" s="42"/>
      <c r="L34" s="42"/>
      <c r="M34" s="42"/>
      <c r="N34" s="52"/>
    </row>
    <row r="35" spans="2:14" ht="60" customHeight="1" outlineLevel="1" x14ac:dyDescent="0.25">
      <c r="B35" s="40"/>
      <c r="C35" s="46" t="s">
        <v>170</v>
      </c>
      <c r="D35" s="42"/>
      <c r="E35" s="95" t="s">
        <v>171</v>
      </c>
      <c r="F35" s="95"/>
      <c r="G35" s="95"/>
      <c r="H35" s="95"/>
      <c r="I35" s="95"/>
      <c r="J35" s="95"/>
      <c r="K35" s="95"/>
      <c r="L35" s="95"/>
      <c r="M35" s="95"/>
      <c r="N35" s="52"/>
    </row>
    <row r="36" spans="2:14" ht="6" customHeight="1" outlineLevel="1" x14ac:dyDescent="0.25">
      <c r="B36" s="40"/>
      <c r="C36" s="42"/>
      <c r="D36" s="42"/>
      <c r="E36" s="42"/>
      <c r="F36" s="42"/>
      <c r="G36" s="42"/>
      <c r="H36" s="42"/>
      <c r="I36" s="42"/>
      <c r="J36" s="42"/>
      <c r="K36" s="42"/>
      <c r="L36" s="42"/>
      <c r="M36" s="42"/>
      <c r="N36" s="52"/>
    </row>
    <row r="37" spans="2:14" ht="60" customHeight="1" outlineLevel="1" x14ac:dyDescent="0.25">
      <c r="B37" s="40"/>
      <c r="C37" s="46" t="s">
        <v>172</v>
      </c>
      <c r="D37" s="42"/>
      <c r="E37" s="50" t="s">
        <v>37</v>
      </c>
      <c r="F37" s="42"/>
      <c r="G37" s="46" t="s">
        <v>173</v>
      </c>
      <c r="H37" s="47"/>
      <c r="I37" s="95" t="s">
        <v>174</v>
      </c>
      <c r="J37" s="95"/>
      <c r="K37" s="95"/>
      <c r="L37" s="95"/>
      <c r="M37" s="95"/>
      <c r="N37" s="52"/>
    </row>
    <row r="38" spans="2:14" ht="12" customHeight="1" outlineLevel="1" x14ac:dyDescent="0.25">
      <c r="B38" s="40"/>
      <c r="C38" s="40"/>
      <c r="D38" s="40"/>
      <c r="E38" s="40"/>
      <c r="F38" s="40"/>
      <c r="G38" s="40"/>
      <c r="H38" s="40"/>
      <c r="I38" s="40"/>
      <c r="J38" s="40"/>
      <c r="K38" s="40"/>
      <c r="L38" s="40"/>
      <c r="M38" s="40"/>
      <c r="N38" s="40"/>
    </row>
    <row r="40" spans="2:14" ht="45" customHeight="1" x14ac:dyDescent="0.25">
      <c r="B40" s="40"/>
      <c r="C40" s="99" t="s">
        <v>175</v>
      </c>
      <c r="D40" s="99"/>
      <c r="E40" s="99"/>
      <c r="F40" s="99"/>
      <c r="G40" s="99"/>
      <c r="H40" s="99"/>
      <c r="I40" s="99"/>
      <c r="J40" s="99"/>
      <c r="K40" s="99"/>
      <c r="L40" s="99"/>
      <c r="M40" s="99"/>
      <c r="N40" s="40"/>
    </row>
    <row r="41" spans="2:14" ht="5.25" customHeight="1" outlineLevel="1" x14ac:dyDescent="0.25">
      <c r="B41" s="40"/>
      <c r="C41" s="42"/>
      <c r="D41" s="42"/>
      <c r="E41" s="42"/>
      <c r="F41" s="42"/>
      <c r="G41" s="42"/>
      <c r="H41" s="42"/>
      <c r="I41" s="42"/>
      <c r="J41" s="42"/>
      <c r="K41" s="42"/>
      <c r="L41" s="42"/>
      <c r="M41" s="42"/>
      <c r="N41" s="40"/>
    </row>
    <row r="42" spans="2:14" ht="60" customHeight="1" outlineLevel="1" x14ac:dyDescent="0.25">
      <c r="B42" s="40"/>
      <c r="C42" s="46" t="s">
        <v>176</v>
      </c>
      <c r="D42" s="42"/>
      <c r="E42" s="95" t="s">
        <v>177</v>
      </c>
      <c r="F42" s="95"/>
      <c r="G42" s="95"/>
      <c r="H42" s="95"/>
      <c r="I42" s="95"/>
      <c r="J42" s="95"/>
      <c r="K42" s="95"/>
      <c r="L42" s="95"/>
      <c r="M42" s="95"/>
      <c r="N42" s="40"/>
    </row>
    <row r="43" spans="2:14" ht="5.25" customHeight="1" outlineLevel="1" x14ac:dyDescent="0.25">
      <c r="B43" s="40"/>
      <c r="C43" s="42"/>
      <c r="D43" s="42"/>
      <c r="E43" s="42"/>
      <c r="F43" s="42"/>
      <c r="G43" s="42"/>
      <c r="H43" s="42"/>
      <c r="I43" s="42"/>
      <c r="J43" s="42"/>
      <c r="K43" s="42"/>
      <c r="L43" s="42"/>
      <c r="M43" s="42"/>
      <c r="N43" s="40"/>
    </row>
    <row r="44" spans="2:14" ht="60" customHeight="1" outlineLevel="1" x14ac:dyDescent="0.25">
      <c r="B44" s="40"/>
      <c r="C44" s="46" t="s">
        <v>178</v>
      </c>
      <c r="D44" s="42"/>
      <c r="E44" s="50" t="s">
        <v>37</v>
      </c>
      <c r="F44" s="42"/>
      <c r="G44" s="46" t="s">
        <v>179</v>
      </c>
      <c r="H44" s="42"/>
      <c r="I44" s="50" t="s">
        <v>45</v>
      </c>
      <c r="J44" s="42"/>
      <c r="K44" s="46" t="s">
        <v>180</v>
      </c>
      <c r="L44" s="42"/>
      <c r="M44" s="8" t="s">
        <v>181</v>
      </c>
      <c r="N44" s="40"/>
    </row>
    <row r="45" spans="2:14" ht="6" customHeight="1" outlineLevel="1" x14ac:dyDescent="0.25">
      <c r="B45" s="40"/>
      <c r="C45" s="42"/>
      <c r="D45" s="42"/>
      <c r="E45" s="42"/>
      <c r="F45" s="42"/>
      <c r="G45" s="42"/>
      <c r="H45" s="42"/>
      <c r="I45" s="42"/>
      <c r="J45" s="42"/>
      <c r="K45" s="42"/>
      <c r="L45" s="42"/>
      <c r="M45" s="42"/>
      <c r="N45" s="40"/>
    </row>
    <row r="46" spans="2:14" ht="60" customHeight="1" outlineLevel="1" x14ac:dyDescent="0.25">
      <c r="B46" s="40"/>
      <c r="C46" s="46" t="s">
        <v>128</v>
      </c>
      <c r="D46" s="42"/>
      <c r="E46" s="50" t="s">
        <v>107</v>
      </c>
      <c r="F46" s="42"/>
      <c r="G46" s="46" t="s">
        <v>129</v>
      </c>
      <c r="H46" s="42"/>
      <c r="I46" s="50" t="s">
        <v>78</v>
      </c>
      <c r="J46" s="42"/>
      <c r="K46" s="46" t="s">
        <v>182</v>
      </c>
      <c r="L46" s="42"/>
      <c r="M46" s="16" t="s">
        <v>182</v>
      </c>
      <c r="N46" s="40"/>
    </row>
    <row r="47" spans="2:14" ht="6" customHeight="1" outlineLevel="1" x14ac:dyDescent="0.25">
      <c r="B47" s="40"/>
      <c r="C47" s="42"/>
      <c r="D47" s="42"/>
      <c r="E47" s="42"/>
      <c r="F47" s="42"/>
      <c r="G47" s="42"/>
      <c r="H47" s="42"/>
      <c r="I47" s="42"/>
      <c r="J47" s="42"/>
      <c r="K47" s="42"/>
      <c r="L47" s="42"/>
      <c r="M47" s="42"/>
      <c r="N47" s="40"/>
    </row>
    <row r="48" spans="2:14" ht="60" customHeight="1" outlineLevel="1" x14ac:dyDescent="0.25">
      <c r="B48" s="40"/>
      <c r="C48" s="46" t="s">
        <v>183</v>
      </c>
      <c r="D48" s="42"/>
      <c r="E48" s="50" t="s">
        <v>37</v>
      </c>
      <c r="F48" s="42"/>
      <c r="G48" s="46" t="s">
        <v>184</v>
      </c>
      <c r="H48" s="42"/>
      <c r="I48" s="95" t="s">
        <v>185</v>
      </c>
      <c r="J48" s="95"/>
      <c r="K48" s="95"/>
      <c r="L48" s="95"/>
      <c r="M48" s="95"/>
      <c r="N48" s="40"/>
    </row>
    <row r="49" spans="2:14" ht="6" customHeight="1" outlineLevel="1" x14ac:dyDescent="0.25">
      <c r="B49" s="40"/>
      <c r="C49" s="42"/>
      <c r="D49" s="42"/>
      <c r="E49" s="42"/>
      <c r="F49" s="42"/>
      <c r="G49" s="42"/>
      <c r="H49" s="42"/>
      <c r="I49" s="42"/>
      <c r="J49" s="42"/>
      <c r="K49" s="42"/>
      <c r="L49" s="42"/>
      <c r="M49" s="42"/>
      <c r="N49" s="40"/>
    </row>
    <row r="50" spans="2:14" ht="60" customHeight="1" outlineLevel="1" x14ac:dyDescent="0.25">
      <c r="B50" s="40"/>
      <c r="C50" s="46" t="s">
        <v>186</v>
      </c>
      <c r="D50" s="42"/>
      <c r="E50" s="50" t="s">
        <v>37</v>
      </c>
      <c r="F50" s="42"/>
      <c r="G50" s="46" t="s">
        <v>180</v>
      </c>
      <c r="H50" s="42"/>
      <c r="I50" s="95" t="s">
        <v>187</v>
      </c>
      <c r="J50" s="95"/>
      <c r="K50" s="95"/>
      <c r="L50" s="95"/>
      <c r="M50" s="95"/>
      <c r="N50" s="40"/>
    </row>
    <row r="51" spans="2:14" ht="12" customHeight="1" outlineLevel="1" x14ac:dyDescent="0.25">
      <c r="B51" s="40"/>
      <c r="C51" s="40"/>
      <c r="D51" s="40"/>
      <c r="E51" s="40"/>
      <c r="F51" s="40"/>
      <c r="G51" s="40"/>
      <c r="H51" s="40"/>
      <c r="I51" s="40"/>
      <c r="J51" s="40"/>
      <c r="K51" s="40"/>
      <c r="L51" s="40"/>
      <c r="M51" s="40"/>
      <c r="N51" s="40"/>
    </row>
    <row r="53" spans="2:14" ht="45" customHeight="1" x14ac:dyDescent="0.25">
      <c r="B53" s="51"/>
      <c r="C53" s="100" t="s">
        <v>188</v>
      </c>
      <c r="D53" s="100"/>
      <c r="E53" s="100"/>
      <c r="F53" s="100"/>
      <c r="G53" s="100"/>
      <c r="H53" s="100"/>
      <c r="I53" s="100"/>
      <c r="J53" s="100"/>
      <c r="K53" s="100"/>
      <c r="L53" s="100"/>
      <c r="M53" s="100"/>
      <c r="N53" s="40"/>
    </row>
    <row r="54" spans="2:14" ht="6" customHeight="1" outlineLevel="1" x14ac:dyDescent="0.25">
      <c r="B54" s="40"/>
      <c r="C54" s="42"/>
      <c r="D54" s="42"/>
      <c r="E54" s="42"/>
      <c r="F54" s="42"/>
      <c r="G54" s="42"/>
      <c r="H54" s="42"/>
      <c r="I54" s="42"/>
      <c r="J54" s="42"/>
      <c r="K54" s="42"/>
      <c r="L54" s="42"/>
      <c r="M54" s="42"/>
      <c r="N54" s="40"/>
    </row>
    <row r="55" spans="2:14" ht="60" customHeight="1" outlineLevel="1" x14ac:dyDescent="0.25">
      <c r="B55" s="52"/>
      <c r="C55" s="46" t="s">
        <v>189</v>
      </c>
      <c r="D55" s="53"/>
      <c r="E55" s="50" t="s">
        <v>37</v>
      </c>
      <c r="F55" s="53"/>
      <c r="G55" s="46" t="s">
        <v>180</v>
      </c>
      <c r="H55" s="53"/>
      <c r="I55" s="102" t="s">
        <v>190</v>
      </c>
      <c r="J55" s="102"/>
      <c r="K55" s="102"/>
      <c r="L55" s="102"/>
      <c r="M55" s="102"/>
      <c r="N55" s="52"/>
    </row>
    <row r="56" spans="2:14" ht="6" customHeight="1" outlineLevel="1" x14ac:dyDescent="0.25">
      <c r="B56" s="52"/>
      <c r="C56" s="53"/>
      <c r="D56" s="53"/>
      <c r="E56" s="53"/>
      <c r="F56" s="53"/>
      <c r="G56" s="53"/>
      <c r="H56" s="53"/>
      <c r="I56" s="53"/>
      <c r="J56" s="53"/>
      <c r="K56" s="53"/>
      <c r="L56" s="53"/>
      <c r="M56" s="53"/>
      <c r="N56" s="52"/>
    </row>
    <row r="57" spans="2:14" ht="60" customHeight="1" outlineLevel="1" x14ac:dyDescent="0.25">
      <c r="B57" s="52"/>
      <c r="C57" s="46" t="s">
        <v>191</v>
      </c>
      <c r="D57" s="53"/>
      <c r="E57" s="50" t="s">
        <v>37</v>
      </c>
      <c r="F57" s="53"/>
      <c r="G57" s="46" t="s">
        <v>180</v>
      </c>
      <c r="H57" s="53"/>
      <c r="I57" s="95" t="s">
        <v>192</v>
      </c>
      <c r="J57" s="95"/>
      <c r="K57" s="95"/>
      <c r="L57" s="95"/>
      <c r="M57" s="95"/>
      <c r="N57" s="52"/>
    </row>
    <row r="58" spans="2:14" ht="6" customHeight="1" outlineLevel="1" x14ac:dyDescent="0.25">
      <c r="B58" s="52"/>
      <c r="C58" s="53"/>
      <c r="D58" s="53"/>
      <c r="E58" s="53"/>
      <c r="F58" s="53"/>
      <c r="G58" s="53"/>
      <c r="H58" s="53"/>
      <c r="I58" s="53"/>
      <c r="J58" s="53"/>
      <c r="K58" s="53"/>
      <c r="L58" s="53"/>
      <c r="M58" s="53"/>
      <c r="N58" s="52"/>
    </row>
    <row r="59" spans="2:14" ht="22.5" customHeight="1" outlineLevel="1" x14ac:dyDescent="0.25">
      <c r="B59" s="52"/>
      <c r="C59" s="46" t="s">
        <v>193</v>
      </c>
      <c r="D59" s="53"/>
      <c r="E59" s="50" t="s">
        <v>40</v>
      </c>
      <c r="F59" s="53"/>
      <c r="G59" s="46" t="s">
        <v>180</v>
      </c>
      <c r="H59" s="53"/>
      <c r="I59" s="108" t="s">
        <v>194</v>
      </c>
      <c r="J59" s="108"/>
      <c r="K59" s="108"/>
      <c r="L59" s="108"/>
      <c r="M59" s="108"/>
      <c r="N59" s="52"/>
    </row>
    <row r="60" spans="2:14" ht="6" customHeight="1" outlineLevel="1" x14ac:dyDescent="0.25">
      <c r="B60" s="52"/>
      <c r="C60" s="53"/>
      <c r="D60" s="53"/>
      <c r="E60" s="53"/>
      <c r="F60" s="53"/>
      <c r="G60" s="46"/>
      <c r="H60" s="53"/>
      <c r="I60" s="108"/>
      <c r="J60" s="108"/>
      <c r="K60" s="108"/>
      <c r="L60" s="108"/>
      <c r="M60" s="108"/>
      <c r="N60" s="52"/>
    </row>
    <row r="61" spans="2:14" ht="22.5" customHeight="1" outlineLevel="1" x14ac:dyDescent="0.25">
      <c r="B61" s="52"/>
      <c r="C61" s="46" t="s">
        <v>195</v>
      </c>
      <c r="D61" s="53"/>
      <c r="E61" s="50" t="s">
        <v>37</v>
      </c>
      <c r="F61" s="53"/>
      <c r="G61" s="46"/>
      <c r="H61" s="53"/>
      <c r="I61" s="108"/>
      <c r="J61" s="108"/>
      <c r="K61" s="108"/>
      <c r="L61" s="108"/>
      <c r="M61" s="108"/>
      <c r="N61" s="52"/>
    </row>
    <row r="62" spans="2:14" ht="6" customHeight="1" outlineLevel="1" x14ac:dyDescent="0.25">
      <c r="B62" s="52"/>
      <c r="C62" s="53"/>
      <c r="D62" s="53"/>
      <c r="E62" s="53"/>
      <c r="F62" s="53"/>
      <c r="G62" s="53"/>
      <c r="H62" s="53"/>
      <c r="I62" s="53"/>
      <c r="J62" s="53"/>
      <c r="K62" s="53"/>
      <c r="L62" s="53"/>
      <c r="M62" s="53"/>
      <c r="N62" s="52"/>
    </row>
    <row r="63" spans="2:14" ht="60" customHeight="1" outlineLevel="1" x14ac:dyDescent="0.25">
      <c r="B63" s="52"/>
      <c r="C63" s="46" t="s">
        <v>196</v>
      </c>
      <c r="D63" s="53"/>
      <c r="E63" s="50" t="s">
        <v>37</v>
      </c>
      <c r="F63" s="53"/>
      <c r="G63" s="46" t="s">
        <v>197</v>
      </c>
      <c r="H63" s="53"/>
      <c r="I63" s="95" t="s">
        <v>198</v>
      </c>
      <c r="J63" s="95"/>
      <c r="K63" s="95"/>
      <c r="L63" s="95"/>
      <c r="M63" s="95"/>
      <c r="N63" s="52"/>
    </row>
    <row r="64" spans="2:14" ht="12" customHeight="1" outlineLevel="1" x14ac:dyDescent="0.25">
      <c r="B64" s="52"/>
      <c r="C64" s="52"/>
      <c r="D64" s="52"/>
      <c r="E64" s="52"/>
      <c r="F64" s="52"/>
      <c r="G64" s="52"/>
      <c r="H64" s="52"/>
      <c r="I64" s="52"/>
      <c r="J64" s="52"/>
      <c r="K64" s="52"/>
      <c r="L64" s="52"/>
      <c r="M64" s="52"/>
      <c r="N64" s="52"/>
    </row>
    <row r="66" spans="2:14" ht="45" customHeight="1" x14ac:dyDescent="0.25">
      <c r="B66" s="52"/>
      <c r="C66" s="109" t="s">
        <v>199</v>
      </c>
      <c r="D66" s="109"/>
      <c r="E66" s="109"/>
      <c r="F66" s="109"/>
      <c r="G66" s="109"/>
      <c r="H66" s="109"/>
      <c r="I66" s="109"/>
      <c r="J66" s="109"/>
      <c r="K66" s="109"/>
      <c r="L66" s="109"/>
      <c r="M66" s="109"/>
      <c r="N66" s="52"/>
    </row>
    <row r="67" spans="2:14" ht="6" customHeight="1" outlineLevel="1" x14ac:dyDescent="0.25">
      <c r="B67" s="52"/>
      <c r="C67" s="53"/>
      <c r="D67" s="53"/>
      <c r="E67" s="53"/>
      <c r="F67" s="53"/>
      <c r="G67" s="53"/>
      <c r="H67" s="53"/>
      <c r="I67" s="53"/>
      <c r="J67" s="53"/>
      <c r="K67" s="53"/>
      <c r="L67" s="53"/>
      <c r="M67" s="53"/>
      <c r="N67" s="52"/>
    </row>
    <row r="68" spans="2:14" ht="60" customHeight="1" outlineLevel="1" x14ac:dyDescent="0.25">
      <c r="B68" s="52"/>
      <c r="C68" s="46" t="s">
        <v>200</v>
      </c>
      <c r="D68" s="53"/>
      <c r="E68" s="50" t="s">
        <v>45</v>
      </c>
      <c r="F68" s="53"/>
      <c r="G68" s="46" t="s">
        <v>180</v>
      </c>
      <c r="H68" s="53"/>
      <c r="I68" s="108"/>
      <c r="J68" s="108"/>
      <c r="K68" s="108"/>
      <c r="L68" s="108"/>
      <c r="M68" s="108"/>
      <c r="N68" s="52"/>
    </row>
    <row r="69" spans="2:14" ht="6" customHeight="1" outlineLevel="1" x14ac:dyDescent="0.25">
      <c r="B69" s="52"/>
      <c r="C69" s="53"/>
      <c r="D69" s="53"/>
      <c r="E69" s="53"/>
      <c r="F69" s="53"/>
      <c r="G69" s="53"/>
      <c r="H69" s="53"/>
      <c r="I69" s="53"/>
      <c r="J69" s="53"/>
      <c r="K69" s="53"/>
      <c r="L69" s="53"/>
      <c r="M69" s="53"/>
      <c r="N69" s="52"/>
    </row>
    <row r="70" spans="2:14" ht="60" customHeight="1" outlineLevel="1" x14ac:dyDescent="0.25">
      <c r="B70" s="52"/>
      <c r="C70" s="46" t="s">
        <v>201</v>
      </c>
      <c r="D70" s="53"/>
      <c r="E70" s="50" t="s">
        <v>37</v>
      </c>
      <c r="F70" s="53"/>
      <c r="G70" s="46" t="s">
        <v>180</v>
      </c>
      <c r="H70" s="53"/>
      <c r="I70" s="108"/>
      <c r="J70" s="108"/>
      <c r="K70" s="108"/>
      <c r="L70" s="108"/>
      <c r="M70" s="108"/>
      <c r="N70" s="52"/>
    </row>
    <row r="71" spans="2:14" ht="6" customHeight="1" outlineLevel="1" x14ac:dyDescent="0.25">
      <c r="B71" s="52"/>
      <c r="C71" s="53"/>
      <c r="D71" s="53"/>
      <c r="E71" s="53"/>
      <c r="F71" s="53"/>
      <c r="G71" s="53"/>
      <c r="H71" s="53"/>
      <c r="I71" s="53"/>
      <c r="J71" s="53"/>
      <c r="K71" s="53"/>
      <c r="L71" s="53"/>
      <c r="M71" s="53"/>
      <c r="N71" s="52"/>
    </row>
    <row r="72" spans="2:14" ht="60" customHeight="1" outlineLevel="1" x14ac:dyDescent="0.25">
      <c r="B72" s="52"/>
      <c r="C72" s="46" t="s">
        <v>202</v>
      </c>
      <c r="D72" s="53"/>
      <c r="E72" s="50" t="s">
        <v>45</v>
      </c>
      <c r="F72" s="53"/>
      <c r="G72" s="46" t="s">
        <v>180</v>
      </c>
      <c r="H72" s="53"/>
      <c r="I72" s="108"/>
      <c r="J72" s="108"/>
      <c r="K72" s="108"/>
      <c r="L72" s="108"/>
      <c r="M72" s="108"/>
      <c r="N72" s="52"/>
    </row>
    <row r="73" spans="2:14" ht="6" customHeight="1" outlineLevel="1" x14ac:dyDescent="0.25">
      <c r="B73" s="52"/>
      <c r="C73" s="53"/>
      <c r="D73" s="53"/>
      <c r="E73" s="53"/>
      <c r="F73" s="53"/>
      <c r="G73" s="53"/>
      <c r="H73" s="53"/>
      <c r="I73" s="53"/>
      <c r="J73" s="53"/>
      <c r="K73" s="53"/>
      <c r="L73" s="53"/>
      <c r="M73" s="53"/>
      <c r="N73" s="52"/>
    </row>
    <row r="74" spans="2:14" ht="60" customHeight="1" outlineLevel="1" x14ac:dyDescent="0.25">
      <c r="B74" s="52"/>
      <c r="C74" s="46" t="s">
        <v>203</v>
      </c>
      <c r="D74" s="53"/>
      <c r="E74" s="50" t="s">
        <v>37</v>
      </c>
      <c r="F74" s="53"/>
      <c r="G74" s="46" t="s">
        <v>204</v>
      </c>
      <c r="H74" s="53"/>
      <c r="I74" s="108"/>
      <c r="J74" s="108"/>
      <c r="K74" s="108"/>
      <c r="L74" s="108"/>
      <c r="M74" s="108"/>
      <c r="N74" s="52"/>
    </row>
    <row r="75" spans="2:14" ht="6" customHeight="1" outlineLevel="1" x14ac:dyDescent="0.25">
      <c r="B75" s="52"/>
      <c r="C75" s="53"/>
      <c r="D75" s="53"/>
      <c r="E75" s="53"/>
      <c r="F75" s="53"/>
      <c r="G75" s="53"/>
      <c r="H75" s="53"/>
      <c r="I75" s="53"/>
      <c r="J75" s="53"/>
      <c r="K75" s="53"/>
      <c r="L75" s="53"/>
      <c r="M75" s="53"/>
      <c r="N75" s="52"/>
    </row>
    <row r="76" spans="2:14" ht="60" customHeight="1" outlineLevel="1" x14ac:dyDescent="0.25">
      <c r="B76" s="52"/>
      <c r="C76" s="46" t="s">
        <v>115</v>
      </c>
      <c r="D76" s="53"/>
      <c r="E76" s="50" t="s">
        <v>37</v>
      </c>
      <c r="F76" s="53"/>
      <c r="G76" s="46" t="s">
        <v>180</v>
      </c>
      <c r="H76" s="53"/>
      <c r="I76" s="108"/>
      <c r="J76" s="108"/>
      <c r="K76" s="108"/>
      <c r="L76" s="108"/>
      <c r="M76" s="108"/>
      <c r="N76" s="52"/>
    </row>
    <row r="77" spans="2:14" ht="12" customHeight="1" outlineLevel="1" x14ac:dyDescent="0.25">
      <c r="B77" s="52"/>
      <c r="C77" s="52"/>
      <c r="D77" s="52"/>
      <c r="E77" s="52"/>
      <c r="F77" s="52"/>
      <c r="G77" s="52"/>
      <c r="H77" s="52"/>
      <c r="I77" s="52"/>
      <c r="J77" s="52"/>
      <c r="K77" s="52"/>
      <c r="L77" s="52"/>
      <c r="M77" s="52"/>
      <c r="N77" s="52"/>
    </row>
    <row r="79" spans="2:14" ht="45" customHeight="1" x14ac:dyDescent="0.25">
      <c r="B79" s="52"/>
      <c r="C79" s="109" t="s">
        <v>205</v>
      </c>
      <c r="D79" s="109"/>
      <c r="E79" s="109"/>
      <c r="F79" s="109"/>
      <c r="G79" s="109"/>
      <c r="H79" s="109"/>
      <c r="I79" s="109"/>
      <c r="J79" s="109"/>
      <c r="K79" s="109"/>
      <c r="L79" s="109"/>
      <c r="M79" s="109"/>
      <c r="N79" s="52"/>
    </row>
    <row r="80" spans="2:14" ht="6" customHeight="1" outlineLevel="1" x14ac:dyDescent="0.25">
      <c r="B80" s="52"/>
      <c r="C80" s="53"/>
      <c r="D80" s="53"/>
      <c r="E80" s="53"/>
      <c r="F80" s="53"/>
      <c r="G80" s="53"/>
      <c r="H80" s="53"/>
      <c r="I80" s="53"/>
      <c r="J80" s="53"/>
      <c r="K80" s="53"/>
      <c r="L80" s="53"/>
      <c r="M80" s="53"/>
      <c r="N80" s="52"/>
    </row>
    <row r="81" spans="2:14" ht="30" outlineLevel="1" x14ac:dyDescent="0.25">
      <c r="B81" s="52"/>
      <c r="C81" s="46" t="s">
        <v>206</v>
      </c>
      <c r="D81" s="53"/>
      <c r="E81" s="50">
        <v>2</v>
      </c>
      <c r="F81" s="53"/>
      <c r="G81" s="46" t="s">
        <v>207</v>
      </c>
      <c r="H81" s="53"/>
      <c r="I81" s="108"/>
      <c r="J81" s="108"/>
      <c r="K81" s="108"/>
      <c r="L81" s="108"/>
      <c r="M81" s="108"/>
      <c r="N81" s="52"/>
    </row>
    <row r="82" spans="2:14" ht="6" customHeight="1" outlineLevel="1" x14ac:dyDescent="0.25">
      <c r="B82" s="52"/>
      <c r="C82" s="53"/>
      <c r="D82" s="53"/>
      <c r="E82" s="53"/>
      <c r="F82" s="53"/>
      <c r="G82" s="46"/>
      <c r="H82" s="53"/>
      <c r="I82" s="108"/>
      <c r="J82" s="108"/>
      <c r="K82" s="108"/>
      <c r="L82" s="108"/>
      <c r="M82" s="108"/>
      <c r="N82" s="52"/>
    </row>
    <row r="83" spans="2:14" ht="30" outlineLevel="1" x14ac:dyDescent="0.25">
      <c r="B83" s="52"/>
      <c r="C83" s="46" t="s">
        <v>208</v>
      </c>
      <c r="D83" s="53"/>
      <c r="E83" s="50">
        <v>1</v>
      </c>
      <c r="F83" s="53"/>
      <c r="G83" s="46"/>
      <c r="H83" s="53"/>
      <c r="I83" s="108"/>
      <c r="J83" s="108"/>
      <c r="K83" s="108"/>
      <c r="L83" s="108"/>
      <c r="M83" s="108"/>
      <c r="N83" s="52"/>
    </row>
    <row r="84" spans="2:14" ht="6" customHeight="1" outlineLevel="1" collapsed="1" x14ac:dyDescent="0.25">
      <c r="B84" s="52"/>
      <c r="C84" s="53"/>
      <c r="D84" s="53"/>
      <c r="E84" s="53"/>
      <c r="F84" s="53"/>
      <c r="G84" s="53"/>
      <c r="H84" s="53"/>
      <c r="I84" s="53"/>
      <c r="J84" s="53"/>
      <c r="K84" s="53"/>
      <c r="L84" s="53"/>
      <c r="M84" s="53"/>
      <c r="N84" s="52"/>
    </row>
    <row r="85" spans="2:14" hidden="1" outlineLevel="2" x14ac:dyDescent="0.25">
      <c r="B85" s="52"/>
      <c r="C85" s="105" t="s">
        <v>209</v>
      </c>
      <c r="D85" s="53"/>
      <c r="E85" s="106" t="s">
        <v>210</v>
      </c>
      <c r="F85" s="107"/>
      <c r="G85" s="106"/>
      <c r="H85" s="107"/>
      <c r="I85" s="106"/>
      <c r="J85" s="11"/>
      <c r="K85" s="106" t="s">
        <v>211</v>
      </c>
      <c r="L85" s="106"/>
      <c r="M85" s="106"/>
      <c r="N85" s="52"/>
    </row>
    <row r="86" spans="2:14" ht="45" hidden="1" customHeight="1" outlineLevel="2" x14ac:dyDescent="0.25">
      <c r="B86" s="52"/>
      <c r="C86" s="105"/>
      <c r="D86" s="53"/>
      <c r="E86" s="103" t="s">
        <v>212</v>
      </c>
      <c r="F86" s="104"/>
      <c r="G86" s="103"/>
      <c r="H86" s="104"/>
      <c r="I86" s="103"/>
      <c r="J86" s="13"/>
      <c r="K86" s="103" t="s">
        <v>213</v>
      </c>
      <c r="L86" s="103"/>
      <c r="M86" s="103"/>
      <c r="N86" s="52"/>
    </row>
    <row r="87" spans="2:14" ht="3" hidden="1" customHeight="1" outlineLevel="2" x14ac:dyDescent="0.25">
      <c r="B87" s="52"/>
      <c r="C87" s="105"/>
      <c r="D87" s="53"/>
      <c r="E87" s="13"/>
      <c r="F87" s="53"/>
      <c r="G87" s="13"/>
      <c r="H87" s="53"/>
      <c r="I87" s="13"/>
      <c r="J87" s="13"/>
      <c r="K87" s="13"/>
      <c r="L87" s="13"/>
      <c r="M87" s="13"/>
      <c r="N87" s="52"/>
    </row>
    <row r="88" spans="2:14" ht="45" hidden="1" customHeight="1" outlineLevel="2" x14ac:dyDescent="0.25">
      <c r="B88" s="52"/>
      <c r="C88" s="105"/>
      <c r="D88" s="53"/>
      <c r="E88" s="103" t="s">
        <v>212</v>
      </c>
      <c r="F88" s="104"/>
      <c r="G88" s="103"/>
      <c r="H88" s="104"/>
      <c r="I88" s="103"/>
      <c r="J88" s="13"/>
      <c r="K88" s="103" t="s">
        <v>213</v>
      </c>
      <c r="L88" s="103"/>
      <c r="M88" s="103"/>
      <c r="N88" s="52"/>
    </row>
    <row r="89" spans="2:14" ht="3" hidden="1" customHeight="1" outlineLevel="2" x14ac:dyDescent="0.25">
      <c r="B89" s="52"/>
      <c r="C89" s="105"/>
      <c r="D89" s="53"/>
      <c r="E89" s="13"/>
      <c r="F89" s="53"/>
      <c r="G89" s="13"/>
      <c r="H89" s="53"/>
      <c r="I89" s="13"/>
      <c r="J89" s="13"/>
      <c r="K89" s="13"/>
      <c r="L89" s="13"/>
      <c r="M89" s="13"/>
      <c r="N89" s="52"/>
    </row>
    <row r="90" spans="2:14" ht="45" hidden="1" customHeight="1" outlineLevel="2" x14ac:dyDescent="0.25">
      <c r="B90" s="52"/>
      <c r="C90" s="105"/>
      <c r="D90" s="53"/>
      <c r="E90" s="103" t="s">
        <v>212</v>
      </c>
      <c r="F90" s="104"/>
      <c r="G90" s="103"/>
      <c r="H90" s="104"/>
      <c r="I90" s="103"/>
      <c r="J90" s="13"/>
      <c r="K90" s="103" t="s">
        <v>213</v>
      </c>
      <c r="L90" s="103"/>
      <c r="M90" s="103"/>
      <c r="N90" s="52"/>
    </row>
    <row r="91" spans="2:14" ht="3" hidden="1" customHeight="1" outlineLevel="2" x14ac:dyDescent="0.25">
      <c r="B91" s="52"/>
      <c r="C91" s="105"/>
      <c r="D91" s="53"/>
      <c r="E91" s="13"/>
      <c r="F91" s="53"/>
      <c r="G91" s="13"/>
      <c r="H91" s="53"/>
      <c r="I91" s="13"/>
      <c r="J91" s="13"/>
      <c r="K91" s="13"/>
      <c r="L91" s="13"/>
      <c r="M91" s="13"/>
      <c r="N91" s="52"/>
    </row>
    <row r="92" spans="2:14" ht="45" hidden="1" customHeight="1" outlineLevel="2" x14ac:dyDescent="0.25">
      <c r="B92" s="52"/>
      <c r="C92" s="105"/>
      <c r="D92" s="53"/>
      <c r="E92" s="103" t="s">
        <v>212</v>
      </c>
      <c r="F92" s="104"/>
      <c r="G92" s="103"/>
      <c r="H92" s="104"/>
      <c r="I92" s="103"/>
      <c r="J92" s="13"/>
      <c r="K92" s="103" t="s">
        <v>213</v>
      </c>
      <c r="L92" s="103"/>
      <c r="M92" s="103"/>
      <c r="N92" s="52"/>
    </row>
    <row r="93" spans="2:14" ht="3" hidden="1" customHeight="1" outlineLevel="2" x14ac:dyDescent="0.25">
      <c r="B93" s="52"/>
      <c r="C93" s="105"/>
      <c r="D93" s="53"/>
      <c r="E93" s="13"/>
      <c r="F93" s="53"/>
      <c r="G93" s="13"/>
      <c r="H93" s="53"/>
      <c r="I93" s="13"/>
      <c r="J93" s="13"/>
      <c r="K93" s="13"/>
      <c r="L93" s="13"/>
      <c r="M93" s="13"/>
      <c r="N93" s="52"/>
    </row>
    <row r="94" spans="2:14" ht="45" hidden="1" customHeight="1" outlineLevel="2" x14ac:dyDescent="0.25">
      <c r="B94" s="52"/>
      <c r="C94" s="105"/>
      <c r="D94" s="53"/>
      <c r="E94" s="103" t="s">
        <v>212</v>
      </c>
      <c r="F94" s="104"/>
      <c r="G94" s="103"/>
      <c r="H94" s="104"/>
      <c r="I94" s="103"/>
      <c r="J94" s="13"/>
      <c r="K94" s="103" t="s">
        <v>213</v>
      </c>
      <c r="L94" s="103"/>
      <c r="M94" s="103"/>
      <c r="N94" s="52"/>
    </row>
    <row r="95" spans="2:14" ht="6" hidden="1" customHeight="1" outlineLevel="2" x14ac:dyDescent="0.25">
      <c r="B95" s="52"/>
      <c r="C95" s="13"/>
      <c r="D95" s="53"/>
      <c r="E95" s="13"/>
      <c r="F95" s="53"/>
      <c r="G95" s="13"/>
      <c r="H95" s="53"/>
      <c r="I95" s="13"/>
      <c r="J95" s="13"/>
      <c r="K95" s="13"/>
      <c r="L95" s="13"/>
      <c r="M95" s="13"/>
      <c r="N95" s="52"/>
    </row>
    <row r="96" spans="2:14" ht="15" customHeight="1" outlineLevel="1" collapsed="1" x14ac:dyDescent="0.25">
      <c r="B96" s="52"/>
      <c r="C96" s="46" t="s">
        <v>214</v>
      </c>
      <c r="D96" s="53"/>
      <c r="E96" s="46" t="s">
        <v>215</v>
      </c>
      <c r="F96" s="54"/>
      <c r="G96" s="46" t="s">
        <v>216</v>
      </c>
      <c r="H96" s="54"/>
      <c r="I96" s="46" t="s">
        <v>159</v>
      </c>
      <c r="J96" s="54"/>
      <c r="K96" s="46" t="s">
        <v>217</v>
      </c>
      <c r="L96" s="46"/>
      <c r="M96" s="46"/>
      <c r="N96" s="52"/>
    </row>
    <row r="97" spans="2:14" ht="45" customHeight="1" outlineLevel="1" x14ac:dyDescent="0.25">
      <c r="B97" s="52"/>
      <c r="C97" s="46"/>
      <c r="D97" s="53"/>
      <c r="E97" s="10" t="s">
        <v>218</v>
      </c>
      <c r="F97" s="53"/>
      <c r="G97" s="50" t="s">
        <v>33</v>
      </c>
      <c r="H97" s="53"/>
      <c r="I97" s="12" t="s">
        <v>219</v>
      </c>
      <c r="J97" s="53"/>
      <c r="K97" s="95" t="s">
        <v>220</v>
      </c>
      <c r="L97" s="95"/>
      <c r="M97" s="95"/>
      <c r="N97" s="52"/>
    </row>
    <row r="98" spans="2:14" ht="3" customHeight="1" outlineLevel="1" x14ac:dyDescent="0.25">
      <c r="B98" s="52"/>
      <c r="C98" s="46"/>
      <c r="D98" s="53"/>
      <c r="E98" s="53"/>
      <c r="F98" s="53"/>
      <c r="G98" s="53"/>
      <c r="H98" s="53"/>
      <c r="I98" s="53"/>
      <c r="J98" s="53"/>
      <c r="K98" s="53"/>
      <c r="L98" s="53"/>
      <c r="M98" s="53"/>
      <c r="N98" s="52"/>
    </row>
    <row r="99" spans="2:14" ht="45" customHeight="1" outlineLevel="1" x14ac:dyDescent="0.25">
      <c r="B99" s="52"/>
      <c r="C99" s="46"/>
      <c r="D99" s="53"/>
      <c r="E99" s="10" t="s">
        <v>221</v>
      </c>
      <c r="F99" s="53"/>
      <c r="G99" s="50" t="s">
        <v>33</v>
      </c>
      <c r="H99" s="53"/>
      <c r="I99" s="12" t="s">
        <v>219</v>
      </c>
      <c r="J99" s="53"/>
      <c r="K99" s="95" t="s">
        <v>220</v>
      </c>
      <c r="L99" s="95"/>
      <c r="M99" s="95"/>
      <c r="N99" s="52"/>
    </row>
    <row r="100" spans="2:14" ht="3" customHeight="1" outlineLevel="1" x14ac:dyDescent="0.25">
      <c r="B100" s="52"/>
      <c r="C100" s="46"/>
      <c r="D100" s="53"/>
      <c r="E100" s="53"/>
      <c r="F100" s="53"/>
      <c r="G100" s="53"/>
      <c r="H100" s="53"/>
      <c r="I100" s="53"/>
      <c r="J100" s="53"/>
      <c r="K100" s="53"/>
      <c r="L100" s="53"/>
      <c r="M100" s="53"/>
      <c r="N100" s="52"/>
    </row>
    <row r="101" spans="2:14" ht="45" customHeight="1" outlineLevel="1" x14ac:dyDescent="0.25">
      <c r="B101" s="52"/>
      <c r="C101" s="46"/>
      <c r="D101" s="53"/>
      <c r="E101" s="10" t="s">
        <v>222</v>
      </c>
      <c r="F101" s="53"/>
      <c r="G101" s="50" t="s">
        <v>33</v>
      </c>
      <c r="H101" s="53"/>
      <c r="I101" s="12" t="s">
        <v>219</v>
      </c>
      <c r="J101" s="53"/>
      <c r="K101" s="95" t="s">
        <v>220</v>
      </c>
      <c r="L101" s="95"/>
      <c r="M101" s="95"/>
      <c r="N101" s="52"/>
    </row>
    <row r="102" spans="2:14" ht="12" customHeight="1" outlineLevel="1" x14ac:dyDescent="0.25">
      <c r="B102" s="52"/>
      <c r="C102" s="52"/>
      <c r="D102" s="52"/>
      <c r="E102" s="52"/>
      <c r="F102" s="52"/>
      <c r="G102" s="52"/>
      <c r="H102" s="52"/>
      <c r="I102" s="52"/>
      <c r="J102" s="52"/>
      <c r="K102" s="52"/>
      <c r="L102" s="52"/>
      <c r="M102" s="52"/>
      <c r="N102" s="52"/>
    </row>
  </sheetData>
  <mergeCells count="46">
    <mergeCell ref="E42:M42"/>
    <mergeCell ref="C85:C94"/>
    <mergeCell ref="E85:I85"/>
    <mergeCell ref="K85:M85"/>
    <mergeCell ref="I72:M72"/>
    <mergeCell ref="I74:M74"/>
    <mergeCell ref="I81:M83"/>
    <mergeCell ref="I68:M68"/>
    <mergeCell ref="I70:M70"/>
    <mergeCell ref="C53:M53"/>
    <mergeCell ref="I59:M61"/>
    <mergeCell ref="I63:M63"/>
    <mergeCell ref="I76:M76"/>
    <mergeCell ref="C79:M79"/>
    <mergeCell ref="C66:M66"/>
    <mergeCell ref="I55:M55"/>
    <mergeCell ref="K101:M101"/>
    <mergeCell ref="K97:M97"/>
    <mergeCell ref="K99:M99"/>
    <mergeCell ref="E86:I86"/>
    <mergeCell ref="K86:M86"/>
    <mergeCell ref="E88:I88"/>
    <mergeCell ref="K88:M88"/>
    <mergeCell ref="E90:I90"/>
    <mergeCell ref="K90:M90"/>
    <mergeCell ref="E94:I94"/>
    <mergeCell ref="K94:M94"/>
    <mergeCell ref="E92:I92"/>
    <mergeCell ref="K92:M92"/>
    <mergeCell ref="I57:M57"/>
    <mergeCell ref="I48:M48"/>
    <mergeCell ref="I50:M50"/>
    <mergeCell ref="E35:M35"/>
    <mergeCell ref="B1:N1"/>
    <mergeCell ref="E19:M19"/>
    <mergeCell ref="E29:M29"/>
    <mergeCell ref="C40:M40"/>
    <mergeCell ref="E4:I4"/>
    <mergeCell ref="C13:M13"/>
    <mergeCell ref="E10:M10"/>
    <mergeCell ref="C3:M3"/>
    <mergeCell ref="E8:I8"/>
    <mergeCell ref="E17:M17"/>
    <mergeCell ref="E15:I15"/>
    <mergeCell ref="G6:I6"/>
    <mergeCell ref="I37:M37"/>
  </mergeCells>
  <dataValidations count="42">
    <dataValidation allowBlank="1" showInputMessage="1" showErrorMessage="1" prompt="Décrire le projet, le besoin, sans parler solution" sqref="E10:M10" xr:uid="{B4130627-9A2E-491A-81B8-A15FAD1159AC}"/>
    <dataValidation allowBlank="1" showInputMessage="1" showErrorMessage="1" prompt="Décrire les problématiques rencontrées, leur fréquence, les impacts que cela a au quotidien, les personnes impactées…._x000a_Préciser si possible le temps passé ou la perte de temps estimée" sqref="E17:M17" xr:uid="{8309B60B-76CF-49E0-80E3-16D25670153C}"/>
    <dataValidation type="list" allowBlank="1" showInputMessage="1" showErrorMessage="1" sqref="G101 G97 G99" xr:uid="{542A4167-ED1F-4E20-AD38-3498B4834491}">
      <formula1>INDIRECT("ON[ON]")</formula1>
    </dataValidation>
    <dataValidation allowBlank="1" showInputMessage="1" showErrorMessage="1" prompt="Décrire les impacts identifiés au sein du service ou d'autres services, sur des logiciels ou autres, sur l'organisation... Faire apparaître les impacts sur les pratiques métiers identifiées: processus à reconsidérer, activité, usages numériques" sqref="E42:M42" xr:uid="{EA18E745-68A6-4C03-9DBA-9972ADFF18F8}"/>
    <dataValidation type="list" allowBlank="1" showInputMessage="1" showErrorMessage="1" sqref="S6" xr:uid="{7BA3A215-3DB3-4137-B203-A15B6A9BBCCC}">
      <formula1>INDIRECT("Avis[Avis]")</formula1>
    </dataValidation>
    <dataValidation allowBlank="1" showInputMessage="1" showErrorMessage="1" prompt="Mentionner les outils utilisés (logiciel, word, outlook…)" sqref="M15" xr:uid="{DDB66BA2-9057-4DD1-B12B-E87F2EA647D7}"/>
    <dataValidation allowBlank="1" showInputMessage="1" showErrorMessage="1" prompt="Préciser la manière dont est réalisée l'activité de manière factuelle, en détaillant au mieux l'organisation et les étapes successives" sqref="E15:I15" xr:uid="{D7B54926-EB0C-4A92-88BB-42D64EABCF69}"/>
    <dataValidation type="list" allowBlank="1" showInputMessage="1" showErrorMessage="1" promptTitle="Service" prompt="Faible : inférieur à 3 services_x000a_Significatif : entre 3 et 10 services_x000a_Fort : Supérieur à 10 services" sqref="G23" xr:uid="{644A39AE-7BE3-45A6-9D1E-F20D99834EC9}">
      <formula1>INDIRECT("Impact[Impact]")</formula1>
    </dataValidation>
    <dataValidation allowBlank="1" showInputMessage="1" showErrorMessage="1" prompt="Précisez les projets concernés ou les services / directions concernées et pourquoi" sqref="I50:M50" xr:uid="{1B93622F-3ABD-4A78-ADC7-B7C9165846BF}"/>
    <dataValidation allowBlank="1" showErrorMessage="1" prompt="Penser au service communication, à la direction des finances, …" sqref="G50" xr:uid="{FD15FCDC-AC29-4EAE-BA21-360ED6F9386D}"/>
    <dataValidation type="list" allowBlank="1" showInputMessage="1" showErrorMessage="1" sqref="E68" xr:uid="{74B67C45-C1C6-4FB0-917D-75E48DDD2F17}">
      <formula1>INDIRECT("Impact[Impact]")</formula1>
    </dataValidation>
    <dataValidation type="list" allowBlank="1" showInputMessage="1" showErrorMessage="1" sqref="E59" xr:uid="{7B8A86A5-D659-4FD6-BFD7-03119338B176}">
      <formula1>INDIRECT("Durée[Durée]")</formula1>
    </dataValidation>
    <dataValidation type="list" allowBlank="1" showInputMessage="1" showErrorMessage="1" sqref="E81" xr:uid="{AE4CF407-9A05-4F76-BA24-E3F33E1BF7B4}">
      <formula1>INDIRECT("Fonctionnalités[Fonctionnalités]")</formula1>
    </dataValidation>
    <dataValidation type="list" allowBlank="1" showInputMessage="1" showErrorMessage="1" promptTitle="Utilisateurs" prompt="Faible : inférieur à 50 utilisateurs_x000a_Significatif : entre 50 et 150 utilisateurs_x000a_Fort : Au delà de 150 utilisateurs" sqref="I23" xr:uid="{C18583E6-513E-4D73-94E6-EF3EF854A76F}">
      <formula1>INDIRECT("Impact[Impact]")</formula1>
    </dataValidation>
    <dataValidation type="list" allowBlank="1" showInputMessage="1" showErrorMessage="1" promptTitle="Fournisseurs" prompt="Faible : inférieur à 3 fournisseurs_x000a_Significatif : entre 3 et 10 fournisseurs_x000a_Fort : Au delà de 10 fournisseurs" sqref="M23" xr:uid="{B2F23D8B-9EBC-4E93-8E1A-9A662EB33BE6}">
      <formula1>INDIRECT("Impact[Impact]")</formula1>
    </dataValidation>
    <dataValidation allowBlank="1" showInputMessage="1" showErrorMessage="1" prompt="Renseigner les enjeux stratégiques métiers qui seront servis par ce projet : gains stratégiques, gains spécifiques, évolution de la fonction, meilleure autonomie, …" sqref="E35:M35" xr:uid="{D2147093-53A5-483B-92AC-1F4BD2E960D5}"/>
    <dataValidation type="list" allowBlank="1" showInputMessage="1" showErrorMessage="1" prompt="Faut-il se former sur un sujet particulier pour dérouler le projet, pour l'équipe projet ?" sqref="G97 G99 G101" xr:uid="{EE2DC3B7-9FD9-440D-A536-D431652D186D}">
      <formula1>INDIRECT("ON[ON]")</formula1>
    </dataValidation>
    <dataValidation type="date" operator="greaterThan" allowBlank="1" showInputMessage="1" showErrorMessage="1" prompt="Date au format jj/mm/aaaa, à partir de 2020" sqref="M4" xr:uid="{C35B6941-2292-4DFA-B4DF-6FFE55CB5AA9}">
      <formula1>43831</formula1>
    </dataValidation>
    <dataValidation type="list" allowBlank="1" showInputMessage="1" showErrorMessage="1" promptTitle="Partenaires" prompt="Faible : 1 ou 2 partenaires_x000a_Significatif : de 3 à 10 partenaires_x000a_Fort : au delà de 10 partenaires" sqref="K23" xr:uid="{72A7E12E-D2FF-49FB-9041-1406AC406DF5}">
      <formula1>INDIRECT("Impact[Impact]")</formula1>
    </dataValidation>
    <dataValidation allowBlank="1" showErrorMessage="1" prompt="Elus" sqref="C27 C33" xr:uid="{7C8E33DF-8C56-4BC7-B89B-2C0D18970766}"/>
    <dataValidation type="list" allowBlank="1" showInputMessage="1" showErrorMessage="1" prompt="Une fois la solution mise en place" sqref="I44" xr:uid="{69DAC039-E4EF-4A36-9BB5-62EE5EC12779}">
      <formula1>INDIRECT("Impact[Impact]")</formula1>
    </dataValidation>
    <dataValidation allowBlank="1" showInputMessage="1" showErrorMessage="1" prompt="Exemple de fonctionnalité pour un site web :_x000a_1- Consulter de l'information_x000a_2- Gérer un compte usager" sqref="C85:C94" xr:uid="{E8A19C38-F4F2-4157-AD39-0266130845DD}"/>
    <dataValidation type="list" allowBlank="1" showInputMessage="1" showErrorMessage="1" sqref="I46" xr:uid="{83154970-ABB0-406F-9921-821398A77B6E}">
      <formula1>INDIRECT("Environnement[Environnement]")</formula1>
    </dataValidation>
    <dataValidation type="list" allowBlank="1" showInputMessage="1" showErrorMessage="1" sqref="I46" xr:uid="{FA067B27-5300-4A08-ADEA-DBFF6330AEB0}">
      <formula1>INDIRECT("Eval_impact[Eval impact]")</formula1>
    </dataValidation>
    <dataValidation allowBlank="1" showInputMessage="1" showErrorMessage="1" prompt="Si besoin, précisez" sqref="I57" xr:uid="{C8D38F48-3927-4073-B244-1B0075842B07}"/>
    <dataValidation type="list" allowBlank="1" showInputMessage="1" showErrorMessage="1" prompt="Déplacements, abonnement, tickets, intervention d'un expert métier..._x000a_Faible : inférieur à 5 000€_x000a_Significatif : entre 5 000 et 20 000€_x000a_Fort : Au delà de 20 000€" sqref="E72" xr:uid="{34F46BF4-2B2D-4002-BB6D-F5FF8AFEE989}">
      <formula1>INDIRECT("Impact[Impact]")</formula1>
    </dataValidation>
    <dataValidation allowBlank="1" showInputMessage="1" showErrorMessage="1" promptTitle="Exemple : Restauration scolaire" sqref="C23" xr:uid="{55949336-90EE-4537-8DDD-7AE7486C0829}"/>
    <dataValidation type="list" allowBlank="1" showInputMessage="1" showErrorMessage="1" promptTitle="Direction" prompt="Faible : inférieur à 10 managers_x000a_Significatif : entre 10 et 50 managers_x000a_Fort : Au delà de 50 managers" sqref="E23" xr:uid="{550CCB32-9FF0-48DB-9314-F77FDB09A943}">
      <formula1>INDIRECT("Impact[Impact]")</formula1>
    </dataValidation>
    <dataValidation allowBlank="1" showInputMessage="1" showErrorMessage="1" prompt="Précisez en quoi le projet est innovant (technologiquement, nouveau processus, nouveauté au sein du service, …" sqref="I37:M37" xr:uid="{F5B5FBED-F555-46C1-91E6-0BCD1A73B1E4}"/>
    <dataValidation allowBlank="1" showInputMessage="1" showErrorMessage="1" prompt="Penser au service communication, à la direction des finances, …EX : un site web nécessite à priori la participation du service communication" sqref="I48" xr:uid="{EF6421DF-1795-40E8-84FE-F10401C1BCF0}"/>
    <dataValidation allowBlank="1" showInputMessage="1" showErrorMessage="1" prompt="Précisez l'impact environnemental" sqref="M46" xr:uid="{C5ABDF9F-AC8E-4ED0-BA02-186136BFBF58}"/>
    <dataValidation allowBlank="1" showInputMessage="1" showErrorMessage="1" prompt="Précisez l'impact formation et accompagnement" sqref="M44" xr:uid="{AA882EE8-70EF-41F1-8429-2584A9F37E30}"/>
    <dataValidation allowBlank="1" showInputMessage="1" showErrorMessage="1" prompt="Indiquer une loi, un décret ou une règle qui précise la contrainte réglementaire" sqref="I55:M55" xr:uid="{EB9D9D22-147F-476A-B2B2-DB968A86E68B}"/>
    <dataValidation allowBlank="1" showInputMessage="1" showErrorMessage="1" prompt="Indiquez des dates clefs si possible : début obligatoire, jalon à respecter…" sqref="I59:M61" xr:uid="{5A444453-30AE-434F-B7A8-2913EC6CE806}"/>
    <dataValidation type="list" allowBlank="1" showInputMessage="1" showErrorMessage="1" sqref="E83" xr:uid="{5D415936-A29C-4A95-B5BA-18BF909747A4}">
      <formula1>INDIRECT("Note[Note]")</formula1>
    </dataValidation>
    <dataValidation type="list" allowBlank="1" showInputMessage="1" showErrorMessage="1" prompt="Exemple de fonctionnalité majeure / principale :_x000a_Social : Gestion de l'instruction d'une demande_x000a_E-temptation : Gestion des absences" sqref="E83" xr:uid="{0B8347A2-25AE-49D0-9DC3-69EB5FE41506}">
      <formula1>INDIRECT("Note[Note]")</formula1>
    </dataValidation>
    <dataValidation type="list" allowBlank="1" showInputMessage="1" showErrorMessage="1" sqref="E46" xr:uid="{4DF3BD94-9972-48D2-B041-CE6AD15D39E0}">
      <formula1>INDIRECT("Impact_envt[Impact envt]")</formula1>
    </dataValidation>
    <dataValidation type="list" allowBlank="1" showInputMessage="1" showErrorMessage="1" prompt="Analyse du cycle de vie, comptabilité extra-financière ou des éléments ponctuels concernant l'achat public responsable..." sqref="E46" xr:uid="{AA92F9B8-4C38-44B1-8B47-B4CB89D7E1ED}">
      <formula1>INDIRECT("Impact_envt[Impact envt]")</formula1>
    </dataValidation>
    <dataValidation allowBlank="1" showInputMessage="1" showErrorMessage="1" prompt="Décrire les objectifs visés, quantifiables si possibles, également en terme de qualité de service" sqref="E19:M19" xr:uid="{39398212-4023-4E30-8F00-9150D18683F0}"/>
    <dataValidation type="list" allowBlank="1" showInputMessage="1" showErrorMessage="1" sqref="E25 G25 I25 K25 M25 M27 K27 I27 G27 E27 E33 G33 I33 K33 M33 E37 E44 E50 E48 E55 E57 E61 E63 E70 E74 E76" xr:uid="{E067F7FB-AA01-4E4C-B884-8477D8D6E25B}">
      <formula1>INDIRECT("OuiNon[OuiNon]")</formula1>
    </dataValidation>
    <dataValidation allowBlank="1" showInputMessage="1" showErrorMessage="1" promptTitle="Info pratique" prompt="Plier / Déplier la section de la Fiche d'Expression de Besoin à l'aide des icones &quot;+&quot; / &quot;-&quot;" sqref="C3:M3 C40:M40" xr:uid="{8DA049FC-D4B2-4814-911C-C4E0F3E1DF5C}"/>
    <dataValidation allowBlank="1" showInputMessage="1" showErrorMessage="1" promptTitle="Info Pratique" prompt="Plier / Déplier la section de la Fiche d'Expression de Besoin à l'aide des icones &quot;+&quot; / &quot;-&quot;" sqref="C13:M13 C53:M53 C66:M66 C79:M79" xr:uid="{37F2F1B5-7C27-4C4B-98D1-69DB91576BFC}"/>
  </dataValidations>
  <pageMargins left="0.7" right="0.7" top="0.75" bottom="0.75" header="0.3" footer="0.3"/>
  <pageSetup paperSize="9" scale="35" fitToHeight="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AD736083-DAC0-41E9-85D0-4A6148B4900C}">
          <x14:formula1>
            <xm:f>OFFSET('2e- Valeurs'!$E$8,0,0,COUNTA('2e- Valeurs'!$E:$E)-1)</xm:f>
          </x14:formula1>
          <xm:sqref>S4</xm:sqref>
        </x14:dataValidation>
        <x14:dataValidation type="list" allowBlank="1" showInputMessage="1" showErrorMessage="1" prompt="Direction" xr:uid="{472AAD7B-D477-4CFF-A8F5-2D04B9C332DB}">
          <x14:formula1>
            <xm:f>OFFSET('2e- Valeurs'!$E$8,0,0,COUNTA('2e- Valeurs'!$E:$E)-1)</xm:f>
          </x14:formula1>
          <xm:sqref>M6</xm:sqref>
        </x14:dataValidation>
        <x14:dataValidation type="list" allowBlank="1" showInputMessage="1" showErrorMessage="1" prompt="Service" xr:uid="{A56720A0-23C7-4B92-919E-5ED0653D993B}">
          <x14:formula1>
            <xm:f>OFFSET('2e- Valeurs'!$G$7,MATCH($M7,'2e- Valeurs'!$G:$G,0)-6,1,COUNTIF('2e- Valeurs'!$G:$G,$M7),)</xm:f>
          </x14:formula1>
          <xm:sqref>M9</xm:sqref>
        </x14:dataValidation>
        <x14:dataValidation type="list" allowBlank="1" showInputMessage="1" showErrorMessage="1" prompt="Service" xr:uid="{A0515498-A090-40D6-BEE9-1EB3946D1C5E}">
          <x14:formula1>
            <xm:f>OFFSET('2e- Valeurs'!$G$7,MATCH($M6,'2e- Valeurs'!$G:$G,0)-7,1,COUNTIF('2e- Valeurs'!$G:$G,$M6),)</xm:f>
          </x14:formula1>
          <xm:sqref>M8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8A24D-E8AD-4695-8D99-20FCA2C3C4DC}">
  <sheetPr codeName="Feuil2">
    <outlinePr summaryBelow="0"/>
  </sheetPr>
  <dimension ref="B1:G89"/>
  <sheetViews>
    <sheetView showGridLines="0" showRowColHeaders="0" workbookViewId="0">
      <selection activeCell="C45" sqref="C45"/>
    </sheetView>
  </sheetViews>
  <sheetFormatPr baseColWidth="10" defaultColWidth="11.375" defaultRowHeight="15" outlineLevelRow="1" x14ac:dyDescent="0.25"/>
  <cols>
    <col min="1" max="1" width="7.125" customWidth="1"/>
    <col min="2" max="2" width="1.75" customWidth="1"/>
    <col min="3" max="3" width="69.625" style="17" customWidth="1"/>
    <col min="4" max="4" width="19.625" style="18" customWidth="1"/>
    <col min="5" max="5" width="11.375" style="19"/>
    <col min="6" max="6" width="53.875" style="9" customWidth="1"/>
    <col min="7" max="7" width="1.75" customWidth="1"/>
    <col min="8" max="8" width="7.125" customWidth="1"/>
  </cols>
  <sheetData>
    <row r="1" spans="2:7" ht="31.5" x14ac:dyDescent="0.25">
      <c r="B1" s="96" t="s">
        <v>223</v>
      </c>
      <c r="C1" s="96"/>
      <c r="D1" s="96"/>
      <c r="E1" s="96"/>
      <c r="F1" s="96"/>
      <c r="G1" s="96"/>
    </row>
    <row r="2" spans="2:7" x14ac:dyDescent="0.25">
      <c r="F2" s="39" t="s">
        <v>131</v>
      </c>
    </row>
    <row r="3" spans="2:7" ht="23.25" x14ac:dyDescent="0.25">
      <c r="B3" s="40"/>
      <c r="C3" s="41" t="s">
        <v>224</v>
      </c>
      <c r="D3" s="41"/>
      <c r="E3" s="41"/>
      <c r="F3" s="41"/>
      <c r="G3" s="40"/>
    </row>
    <row r="4" spans="2:7" ht="6" customHeight="1" outlineLevel="1" x14ac:dyDescent="0.25">
      <c r="B4" s="52"/>
      <c r="C4" s="62"/>
      <c r="D4" s="62"/>
      <c r="E4" s="62"/>
      <c r="F4" s="63"/>
      <c r="G4" s="52"/>
    </row>
    <row r="5" spans="2:7" outlineLevel="1" x14ac:dyDescent="0.25">
      <c r="B5" s="52"/>
      <c r="C5" s="64" t="s">
        <v>225</v>
      </c>
      <c r="D5" s="67" t="s">
        <v>37</v>
      </c>
      <c r="E5" s="66" t="s">
        <v>180</v>
      </c>
      <c r="F5" s="15"/>
      <c r="G5" s="52"/>
    </row>
    <row r="6" spans="2:7" ht="6" customHeight="1" outlineLevel="1" x14ac:dyDescent="0.25">
      <c r="B6" s="52"/>
      <c r="C6" s="62"/>
      <c r="D6" s="62"/>
      <c r="E6" s="62"/>
      <c r="F6" s="63"/>
      <c r="G6" s="52"/>
    </row>
    <row r="7" spans="2:7" outlineLevel="1" x14ac:dyDescent="0.25">
      <c r="B7" s="52"/>
      <c r="C7" s="64" t="s">
        <v>226</v>
      </c>
      <c r="D7" s="67" t="s">
        <v>37</v>
      </c>
      <c r="E7" s="66" t="s">
        <v>180</v>
      </c>
      <c r="F7" s="15"/>
      <c r="G7" s="52"/>
    </row>
    <row r="8" spans="2:7" ht="6" customHeight="1" outlineLevel="1" x14ac:dyDescent="0.25">
      <c r="B8" s="52"/>
      <c r="C8" s="62"/>
      <c r="D8" s="62"/>
      <c r="E8" s="62"/>
      <c r="F8" s="63"/>
      <c r="G8" s="52"/>
    </row>
    <row r="9" spans="2:7" outlineLevel="1" x14ac:dyDescent="0.25">
      <c r="B9" s="52"/>
      <c r="C9" s="113" t="s">
        <v>296</v>
      </c>
      <c r="D9" s="114"/>
      <c r="E9" s="114"/>
      <c r="F9" s="89"/>
      <c r="G9" s="52"/>
    </row>
    <row r="10" spans="2:7" ht="6" customHeight="1" outlineLevel="1" x14ac:dyDescent="0.25">
      <c r="B10" s="52"/>
      <c r="C10" s="62"/>
      <c r="D10" s="62"/>
      <c r="E10" s="62"/>
      <c r="F10" s="63"/>
      <c r="G10" s="52"/>
    </row>
    <row r="11" spans="2:7" outlineLevel="1" x14ac:dyDescent="0.25">
      <c r="B11" s="52"/>
      <c r="C11" s="68" t="s">
        <v>227</v>
      </c>
      <c r="D11" s="67" t="s">
        <v>37</v>
      </c>
      <c r="E11" s="115" t="s">
        <v>180</v>
      </c>
      <c r="F11" s="112"/>
      <c r="G11" s="52"/>
    </row>
    <row r="12" spans="2:7" ht="3" customHeight="1" outlineLevel="1" x14ac:dyDescent="0.25">
      <c r="B12" s="52"/>
      <c r="C12" s="62"/>
      <c r="D12" s="62"/>
      <c r="E12" s="116"/>
      <c r="F12" s="112"/>
      <c r="G12" s="52"/>
    </row>
    <row r="13" spans="2:7" outlineLevel="1" x14ac:dyDescent="0.25">
      <c r="B13" s="52"/>
      <c r="C13" s="69" t="s">
        <v>228</v>
      </c>
      <c r="D13" s="67" t="s">
        <v>37</v>
      </c>
      <c r="E13" s="116"/>
      <c r="F13" s="112"/>
      <c r="G13" s="52"/>
    </row>
    <row r="14" spans="2:7" ht="3" customHeight="1" outlineLevel="1" x14ac:dyDescent="0.25">
      <c r="B14" s="52"/>
      <c r="C14" s="62"/>
      <c r="D14" s="62"/>
      <c r="E14" s="116"/>
      <c r="F14" s="112"/>
      <c r="G14" s="52"/>
    </row>
    <row r="15" spans="2:7" outlineLevel="1" x14ac:dyDescent="0.25">
      <c r="B15" s="52"/>
      <c r="C15" s="69" t="s">
        <v>229</v>
      </c>
      <c r="D15" s="67" t="s">
        <v>37</v>
      </c>
      <c r="E15" s="116"/>
      <c r="F15" s="112"/>
      <c r="G15" s="52"/>
    </row>
    <row r="16" spans="2:7" ht="3" customHeight="1" outlineLevel="1" x14ac:dyDescent="0.25">
      <c r="B16" s="52"/>
      <c r="C16" s="62"/>
      <c r="D16" s="62"/>
      <c r="E16" s="116"/>
      <c r="F16" s="112"/>
      <c r="G16" s="52"/>
    </row>
    <row r="17" spans="2:7" outlineLevel="1" x14ac:dyDescent="0.25">
      <c r="B17" s="52"/>
      <c r="C17" s="69" t="s">
        <v>230</v>
      </c>
      <c r="D17" s="67" t="s">
        <v>37</v>
      </c>
      <c r="E17" s="116"/>
      <c r="F17" s="112"/>
      <c r="G17" s="52"/>
    </row>
    <row r="18" spans="2:7" ht="6" customHeight="1" outlineLevel="1" x14ac:dyDescent="0.25">
      <c r="B18" s="52"/>
      <c r="C18" s="62"/>
      <c r="D18" s="62"/>
      <c r="E18" s="62"/>
      <c r="F18" s="63"/>
      <c r="G18" s="52"/>
    </row>
    <row r="19" spans="2:7" outlineLevel="1" x14ac:dyDescent="0.25">
      <c r="B19" s="52"/>
      <c r="C19" s="64" t="s">
        <v>231</v>
      </c>
      <c r="D19" s="67" t="s">
        <v>37</v>
      </c>
      <c r="E19" s="66" t="s">
        <v>180</v>
      </c>
      <c r="F19" s="15"/>
      <c r="G19" s="52"/>
    </row>
    <row r="20" spans="2:7" ht="6" customHeight="1" outlineLevel="1" x14ac:dyDescent="0.25">
      <c r="B20" s="52"/>
      <c r="C20" s="62"/>
      <c r="D20" s="62"/>
      <c r="E20" s="62"/>
      <c r="F20" s="63"/>
      <c r="G20" s="52"/>
    </row>
    <row r="21" spans="2:7" outlineLevel="1" x14ac:dyDescent="0.25">
      <c r="B21" s="52"/>
      <c r="C21" s="64" t="s">
        <v>232</v>
      </c>
      <c r="D21" s="67" t="s">
        <v>37</v>
      </c>
      <c r="E21" s="66" t="s">
        <v>180</v>
      </c>
      <c r="F21" s="15"/>
      <c r="G21" s="52"/>
    </row>
    <row r="22" spans="2:7" ht="9" customHeight="1" outlineLevel="1" x14ac:dyDescent="0.25">
      <c r="B22" s="52"/>
      <c r="C22" s="52"/>
      <c r="D22" s="52"/>
      <c r="E22" s="60"/>
      <c r="F22" s="61"/>
      <c r="G22" s="52"/>
    </row>
    <row r="23" spans="2:7" x14ac:dyDescent="0.25">
      <c r="C23"/>
      <c r="D23"/>
    </row>
    <row r="24" spans="2:7" ht="23.25" x14ac:dyDescent="0.25">
      <c r="B24" s="52"/>
      <c r="C24" s="70" t="s">
        <v>5</v>
      </c>
      <c r="D24" s="70"/>
      <c r="E24" s="70"/>
      <c r="F24" s="70"/>
      <c r="G24" s="52"/>
    </row>
    <row r="25" spans="2:7" ht="6" customHeight="1" outlineLevel="1" x14ac:dyDescent="0.25">
      <c r="B25" s="52"/>
      <c r="C25" s="62"/>
      <c r="D25" s="62"/>
      <c r="E25" s="62"/>
      <c r="F25" s="63"/>
      <c r="G25" s="52"/>
    </row>
    <row r="26" spans="2:7" outlineLevel="1" x14ac:dyDescent="0.25">
      <c r="B26" s="52"/>
      <c r="C26" s="64" t="s">
        <v>118</v>
      </c>
      <c r="D26" s="67" t="s">
        <v>37</v>
      </c>
      <c r="E26" s="72" t="s">
        <v>180</v>
      </c>
      <c r="F26" s="15"/>
      <c r="G26" s="52"/>
    </row>
    <row r="27" spans="2:7" ht="6" customHeight="1" outlineLevel="1" x14ac:dyDescent="0.25">
      <c r="B27" s="52"/>
      <c r="C27" s="62"/>
      <c r="D27" s="62"/>
      <c r="E27" s="62"/>
      <c r="F27" s="63"/>
      <c r="G27" s="52"/>
    </row>
    <row r="28" spans="2:7" outlineLevel="1" x14ac:dyDescent="0.25">
      <c r="B28" s="52"/>
      <c r="C28" s="71" t="s">
        <v>89</v>
      </c>
      <c r="D28" s="67" t="s">
        <v>37</v>
      </c>
      <c r="E28" s="72" t="s">
        <v>180</v>
      </c>
      <c r="F28" s="15"/>
      <c r="G28" s="52"/>
    </row>
    <row r="29" spans="2:7" ht="6" customHeight="1" outlineLevel="1" x14ac:dyDescent="0.25">
      <c r="B29" s="52"/>
      <c r="C29" s="62"/>
      <c r="D29" s="62"/>
      <c r="E29" s="62"/>
      <c r="F29" s="63"/>
      <c r="G29" s="52"/>
    </row>
    <row r="30" spans="2:7" outlineLevel="1" x14ac:dyDescent="0.25">
      <c r="B30" s="52"/>
      <c r="C30" s="110" t="s">
        <v>233</v>
      </c>
      <c r="D30" s="110"/>
      <c r="E30" s="110"/>
      <c r="F30" s="65"/>
      <c r="G30" s="52"/>
    </row>
    <row r="31" spans="2:7" ht="6" customHeight="1" outlineLevel="1" x14ac:dyDescent="0.25">
      <c r="B31" s="52"/>
      <c r="C31" s="62"/>
      <c r="D31" s="62"/>
      <c r="E31" s="62"/>
      <c r="F31" s="63"/>
      <c r="G31" s="52"/>
    </row>
    <row r="32" spans="2:7" outlineLevel="1" x14ac:dyDescent="0.25">
      <c r="B32" s="52"/>
      <c r="C32" s="68" t="s">
        <v>234</v>
      </c>
      <c r="D32" s="67" t="s">
        <v>37</v>
      </c>
      <c r="E32" s="111" t="s">
        <v>180</v>
      </c>
      <c r="F32" s="112"/>
      <c r="G32" s="52"/>
    </row>
    <row r="33" spans="2:7" ht="3" customHeight="1" outlineLevel="1" x14ac:dyDescent="0.25">
      <c r="B33" s="52"/>
      <c r="C33" s="62"/>
      <c r="D33" s="62"/>
      <c r="E33" s="111"/>
      <c r="F33" s="112"/>
      <c r="G33" s="52"/>
    </row>
    <row r="34" spans="2:7" outlineLevel="1" x14ac:dyDescent="0.25">
      <c r="B34" s="52"/>
      <c r="C34" s="68" t="s">
        <v>235</v>
      </c>
      <c r="D34" s="67" t="s">
        <v>37</v>
      </c>
      <c r="E34" s="111"/>
      <c r="F34" s="112"/>
      <c r="G34" s="52"/>
    </row>
    <row r="35" spans="2:7" ht="3" customHeight="1" outlineLevel="1" x14ac:dyDescent="0.25">
      <c r="B35" s="52"/>
      <c r="C35" s="62"/>
      <c r="D35" s="62"/>
      <c r="E35" s="111"/>
      <c r="F35" s="112"/>
      <c r="G35" s="52"/>
    </row>
    <row r="36" spans="2:7" outlineLevel="1" x14ac:dyDescent="0.25">
      <c r="B36" s="52"/>
      <c r="C36" s="68" t="s">
        <v>236</v>
      </c>
      <c r="D36" s="67" t="s">
        <v>37</v>
      </c>
      <c r="E36" s="111"/>
      <c r="F36" s="112"/>
      <c r="G36" s="52"/>
    </row>
    <row r="37" spans="2:7" ht="3" customHeight="1" outlineLevel="1" x14ac:dyDescent="0.25">
      <c r="B37" s="52"/>
      <c r="C37" s="62"/>
      <c r="D37" s="62"/>
      <c r="E37" s="111"/>
      <c r="F37" s="112"/>
      <c r="G37" s="52"/>
    </row>
    <row r="38" spans="2:7" outlineLevel="1" x14ac:dyDescent="0.25">
      <c r="B38" s="52"/>
      <c r="C38" s="68" t="s">
        <v>237</v>
      </c>
      <c r="D38" s="67" t="s">
        <v>37</v>
      </c>
      <c r="E38" s="111"/>
      <c r="F38" s="112"/>
      <c r="G38" s="52"/>
    </row>
    <row r="39" spans="2:7" ht="6" customHeight="1" outlineLevel="1" x14ac:dyDescent="0.25">
      <c r="B39" s="52"/>
      <c r="C39" s="62"/>
      <c r="D39" s="62"/>
      <c r="E39" s="62"/>
      <c r="F39" s="63"/>
      <c r="G39" s="52"/>
    </row>
    <row r="40" spans="2:7" outlineLevel="1" x14ac:dyDescent="0.25">
      <c r="B40" s="52"/>
      <c r="C40" s="71" t="s">
        <v>96</v>
      </c>
      <c r="D40" s="67" t="s">
        <v>37</v>
      </c>
      <c r="E40" s="72" t="s">
        <v>180</v>
      </c>
      <c r="F40" s="15"/>
      <c r="G40" s="52"/>
    </row>
    <row r="41" spans="2:7" ht="6" customHeight="1" outlineLevel="1" x14ac:dyDescent="0.25">
      <c r="B41" s="52"/>
      <c r="C41" s="62"/>
      <c r="D41" s="62"/>
      <c r="E41" s="62"/>
      <c r="F41" s="63"/>
      <c r="G41" s="52"/>
    </row>
    <row r="42" spans="2:7" outlineLevel="1" x14ac:dyDescent="0.25">
      <c r="B42" s="52"/>
      <c r="C42" s="71" t="s">
        <v>119</v>
      </c>
      <c r="D42" s="67" t="s">
        <v>37</v>
      </c>
      <c r="E42" s="72" t="s">
        <v>180</v>
      </c>
      <c r="F42" s="15"/>
      <c r="G42" s="52"/>
    </row>
    <row r="43" spans="2:7" ht="9" customHeight="1" outlineLevel="1" x14ac:dyDescent="0.25">
      <c r="B43" s="52"/>
      <c r="C43" s="52"/>
      <c r="D43" s="52"/>
      <c r="E43" s="60"/>
      <c r="F43" s="61"/>
      <c r="G43" s="52"/>
    </row>
    <row r="44" spans="2:7" x14ac:dyDescent="0.25">
      <c r="C44"/>
      <c r="D44"/>
    </row>
    <row r="45" spans="2:7" ht="23.25" x14ac:dyDescent="0.25">
      <c r="B45" s="52"/>
      <c r="C45" s="70" t="s">
        <v>238</v>
      </c>
      <c r="D45" s="70"/>
      <c r="E45" s="70"/>
      <c r="F45" s="70"/>
      <c r="G45" s="52"/>
    </row>
    <row r="46" spans="2:7" ht="6" customHeight="1" outlineLevel="1" x14ac:dyDescent="0.25">
      <c r="B46" s="52"/>
      <c r="C46" s="62"/>
      <c r="D46" s="62"/>
      <c r="E46" s="62"/>
      <c r="F46" s="63"/>
      <c r="G46" s="52"/>
    </row>
    <row r="47" spans="2:7" outlineLevel="1" x14ac:dyDescent="0.25">
      <c r="B47" s="52"/>
      <c r="C47" s="71" t="s">
        <v>120</v>
      </c>
      <c r="D47" s="67" t="s">
        <v>37</v>
      </c>
      <c r="E47" s="72" t="s">
        <v>180</v>
      </c>
      <c r="F47" s="15"/>
      <c r="G47" s="52"/>
    </row>
    <row r="48" spans="2:7" ht="6" customHeight="1" outlineLevel="1" x14ac:dyDescent="0.25">
      <c r="B48" s="52"/>
      <c r="C48" s="62"/>
      <c r="D48" s="62"/>
      <c r="E48" s="62"/>
      <c r="F48" s="63"/>
      <c r="G48" s="52"/>
    </row>
    <row r="49" spans="2:7" outlineLevel="1" x14ac:dyDescent="0.25">
      <c r="B49" s="52"/>
      <c r="C49" s="71" t="s">
        <v>121</v>
      </c>
      <c r="D49" s="67" t="s">
        <v>37</v>
      </c>
      <c r="E49" s="72" t="s">
        <v>180</v>
      </c>
      <c r="F49" s="15"/>
      <c r="G49" s="52"/>
    </row>
    <row r="50" spans="2:7" ht="6" customHeight="1" outlineLevel="1" x14ac:dyDescent="0.25">
      <c r="B50" s="52"/>
      <c r="C50" s="62"/>
      <c r="D50" s="62"/>
      <c r="E50" s="62"/>
      <c r="F50" s="63"/>
      <c r="G50" s="52"/>
    </row>
    <row r="51" spans="2:7" outlineLevel="1" x14ac:dyDescent="0.25">
      <c r="B51" s="52"/>
      <c r="C51" s="71" t="s">
        <v>122</v>
      </c>
      <c r="D51" s="67" t="s">
        <v>37</v>
      </c>
      <c r="E51" s="72" t="s">
        <v>180</v>
      </c>
      <c r="F51" s="15"/>
      <c r="G51" s="52"/>
    </row>
    <row r="52" spans="2:7" ht="6" customHeight="1" outlineLevel="1" x14ac:dyDescent="0.25">
      <c r="B52" s="52"/>
      <c r="C52" s="62"/>
      <c r="D52" s="62"/>
      <c r="E52" s="62"/>
      <c r="F52" s="63"/>
      <c r="G52" s="52"/>
    </row>
    <row r="53" spans="2:7" outlineLevel="1" x14ac:dyDescent="0.25">
      <c r="B53" s="52"/>
      <c r="C53" s="71" t="s">
        <v>123</v>
      </c>
      <c r="D53" s="67" t="s">
        <v>37</v>
      </c>
      <c r="E53" s="72" t="s">
        <v>180</v>
      </c>
      <c r="F53" s="15"/>
      <c r="G53" s="52"/>
    </row>
    <row r="54" spans="2:7" ht="6" customHeight="1" outlineLevel="1" x14ac:dyDescent="0.25">
      <c r="B54" s="52"/>
      <c r="C54" s="62"/>
      <c r="D54" s="62"/>
      <c r="E54" s="62"/>
      <c r="F54" s="63"/>
      <c r="G54" s="52"/>
    </row>
    <row r="55" spans="2:7" outlineLevel="1" x14ac:dyDescent="0.25">
      <c r="B55" s="52"/>
      <c r="C55" s="71" t="s">
        <v>99</v>
      </c>
      <c r="D55" s="67" t="s">
        <v>91</v>
      </c>
      <c r="E55" s="72" t="s">
        <v>180</v>
      </c>
      <c r="F55" s="15"/>
      <c r="G55" s="52"/>
    </row>
    <row r="56" spans="2:7" ht="6" customHeight="1" outlineLevel="1" x14ac:dyDescent="0.25">
      <c r="B56" s="52"/>
      <c r="C56" s="62"/>
      <c r="D56" s="62"/>
      <c r="E56" s="62"/>
      <c r="F56" s="63"/>
      <c r="G56" s="52"/>
    </row>
    <row r="57" spans="2:7" outlineLevel="1" x14ac:dyDescent="0.25">
      <c r="B57" s="52"/>
      <c r="C57" s="71" t="s">
        <v>124</v>
      </c>
      <c r="D57" s="67" t="s">
        <v>37</v>
      </c>
      <c r="E57" s="72" t="s">
        <v>180</v>
      </c>
      <c r="F57" s="15"/>
      <c r="G57" s="52"/>
    </row>
    <row r="58" spans="2:7" ht="6" customHeight="1" outlineLevel="1" x14ac:dyDescent="0.25">
      <c r="B58" s="52"/>
      <c r="C58" s="62"/>
      <c r="D58" s="62"/>
      <c r="E58" s="62"/>
      <c r="F58" s="63"/>
      <c r="G58" s="52"/>
    </row>
    <row r="59" spans="2:7" outlineLevel="1" x14ac:dyDescent="0.25">
      <c r="B59" s="52"/>
      <c r="C59" s="71" t="s">
        <v>125</v>
      </c>
      <c r="D59" s="67" t="s">
        <v>37</v>
      </c>
      <c r="E59" s="72" t="s">
        <v>180</v>
      </c>
      <c r="F59" s="15"/>
      <c r="G59" s="52"/>
    </row>
    <row r="60" spans="2:7" ht="9" customHeight="1" outlineLevel="1" x14ac:dyDescent="0.25">
      <c r="B60" s="52"/>
      <c r="C60" s="52"/>
      <c r="D60" s="90"/>
      <c r="E60" s="60"/>
      <c r="F60" s="61"/>
      <c r="G60" s="52"/>
    </row>
    <row r="61" spans="2:7" x14ac:dyDescent="0.25">
      <c r="C61"/>
      <c r="D61"/>
    </row>
    <row r="62" spans="2:7" ht="23.25" x14ac:dyDescent="0.25">
      <c r="B62" s="52"/>
      <c r="C62" s="70" t="s">
        <v>10</v>
      </c>
      <c r="D62" s="70"/>
      <c r="E62" s="70"/>
      <c r="F62" s="70"/>
      <c r="G62" s="52"/>
    </row>
    <row r="63" spans="2:7" ht="6" customHeight="1" outlineLevel="1" x14ac:dyDescent="0.25">
      <c r="B63" s="52"/>
      <c r="C63" s="62"/>
      <c r="D63" s="62"/>
      <c r="E63" s="62"/>
      <c r="F63" s="63"/>
      <c r="G63" s="52"/>
    </row>
    <row r="64" spans="2:7" outlineLevel="1" x14ac:dyDescent="0.25">
      <c r="B64" s="52"/>
      <c r="C64" s="71" t="s">
        <v>51</v>
      </c>
      <c r="D64" s="67" t="s">
        <v>37</v>
      </c>
      <c r="E64" s="72" t="s">
        <v>180</v>
      </c>
      <c r="F64" s="15"/>
      <c r="G64" s="52"/>
    </row>
    <row r="65" spans="2:7" ht="6" customHeight="1" outlineLevel="1" x14ac:dyDescent="0.25">
      <c r="B65" s="52"/>
      <c r="C65" s="62"/>
      <c r="D65" s="62"/>
      <c r="E65" s="62"/>
      <c r="F65" s="63"/>
      <c r="G65" s="52"/>
    </row>
    <row r="66" spans="2:7" outlineLevel="1" x14ac:dyDescent="0.25">
      <c r="B66" s="52"/>
      <c r="C66" s="71" t="s">
        <v>55</v>
      </c>
      <c r="D66" s="67" t="s">
        <v>37</v>
      </c>
      <c r="E66" s="72" t="s">
        <v>180</v>
      </c>
      <c r="F66" s="15"/>
      <c r="G66" s="52"/>
    </row>
    <row r="67" spans="2:7" ht="6" customHeight="1" outlineLevel="1" x14ac:dyDescent="0.25">
      <c r="B67" s="52"/>
      <c r="C67" s="62"/>
      <c r="D67" s="62"/>
      <c r="E67" s="62"/>
      <c r="F67" s="63"/>
      <c r="G67" s="52"/>
    </row>
    <row r="68" spans="2:7" outlineLevel="1" x14ac:dyDescent="0.25">
      <c r="B68" s="52"/>
      <c r="C68" s="71" t="s">
        <v>59</v>
      </c>
      <c r="D68" s="67" t="s">
        <v>37</v>
      </c>
      <c r="E68" s="72" t="s">
        <v>180</v>
      </c>
      <c r="F68" s="15"/>
      <c r="G68" s="52"/>
    </row>
    <row r="69" spans="2:7" ht="6" customHeight="1" outlineLevel="1" x14ac:dyDescent="0.25">
      <c r="B69" s="52"/>
      <c r="C69" s="62"/>
      <c r="D69" s="62"/>
      <c r="E69" s="62"/>
      <c r="F69" s="63"/>
      <c r="G69" s="52"/>
    </row>
    <row r="70" spans="2:7" outlineLevel="1" x14ac:dyDescent="0.25">
      <c r="B70" s="52"/>
      <c r="C70" s="71" t="s">
        <v>64</v>
      </c>
      <c r="D70" s="67" t="s">
        <v>37</v>
      </c>
      <c r="E70" s="72" t="s">
        <v>180</v>
      </c>
      <c r="F70" s="15"/>
      <c r="G70" s="52"/>
    </row>
    <row r="71" spans="2:7" ht="9" customHeight="1" outlineLevel="1" x14ac:dyDescent="0.25">
      <c r="B71" s="52"/>
      <c r="C71" s="52"/>
      <c r="D71" s="52"/>
      <c r="E71" s="60"/>
      <c r="F71" s="61"/>
      <c r="G71" s="52"/>
    </row>
    <row r="72" spans="2:7" x14ac:dyDescent="0.25">
      <c r="C72"/>
      <c r="D72"/>
    </row>
    <row r="73" spans="2:7" ht="23.25" x14ac:dyDescent="0.25">
      <c r="B73" s="52"/>
      <c r="C73" s="70" t="s">
        <v>175</v>
      </c>
      <c r="D73" s="70"/>
      <c r="E73" s="70"/>
      <c r="F73" s="70"/>
      <c r="G73" s="52"/>
    </row>
    <row r="74" spans="2:7" ht="6" customHeight="1" outlineLevel="1" x14ac:dyDescent="0.25">
      <c r="B74" s="52"/>
      <c r="C74" s="62"/>
      <c r="D74" s="62"/>
      <c r="E74" s="62"/>
      <c r="F74" s="63"/>
      <c r="G74" s="52"/>
    </row>
    <row r="75" spans="2:7" outlineLevel="1" x14ac:dyDescent="0.25">
      <c r="B75" s="52"/>
      <c r="C75" s="71" t="s">
        <v>126</v>
      </c>
      <c r="D75" s="67" t="s">
        <v>37</v>
      </c>
      <c r="E75" s="72" t="s">
        <v>180</v>
      </c>
      <c r="F75" s="15"/>
      <c r="G75" s="52"/>
    </row>
    <row r="76" spans="2:7" ht="6" customHeight="1" outlineLevel="1" x14ac:dyDescent="0.25">
      <c r="B76" s="52"/>
      <c r="C76" s="62"/>
      <c r="D76" s="62"/>
      <c r="E76" s="62"/>
      <c r="F76" s="63"/>
      <c r="G76" s="52"/>
    </row>
    <row r="77" spans="2:7" outlineLevel="1" x14ac:dyDescent="0.25">
      <c r="B77" s="52"/>
      <c r="C77" s="71" t="s">
        <v>102</v>
      </c>
      <c r="D77" s="67" t="s">
        <v>37</v>
      </c>
      <c r="E77" s="72" t="s">
        <v>180</v>
      </c>
      <c r="F77" s="15"/>
      <c r="G77" s="52"/>
    </row>
    <row r="78" spans="2:7" ht="9" customHeight="1" outlineLevel="1" x14ac:dyDescent="0.25">
      <c r="B78" s="52"/>
      <c r="C78" s="52"/>
      <c r="D78" s="52"/>
      <c r="E78" s="60"/>
      <c r="F78" s="61"/>
      <c r="G78" s="52"/>
    </row>
    <row r="79" spans="2:7" x14ac:dyDescent="0.25">
      <c r="C79"/>
      <c r="D79"/>
    </row>
    <row r="80" spans="2:7" ht="23.25" x14ac:dyDescent="0.25">
      <c r="B80" s="52"/>
      <c r="C80" s="70" t="s">
        <v>239</v>
      </c>
      <c r="D80" s="70"/>
      <c r="E80" s="70"/>
      <c r="F80" s="70"/>
      <c r="G80" s="52"/>
    </row>
    <row r="81" spans="2:7" ht="6" customHeight="1" outlineLevel="1" x14ac:dyDescent="0.25">
      <c r="B81" s="52"/>
      <c r="C81" s="62"/>
      <c r="D81" s="62"/>
      <c r="E81" s="62"/>
      <c r="F81" s="63"/>
      <c r="G81" s="52"/>
    </row>
    <row r="82" spans="2:7" outlineLevel="1" x14ac:dyDescent="0.25">
      <c r="B82" s="52"/>
      <c r="C82" s="71" t="s">
        <v>67</v>
      </c>
      <c r="D82" s="67" t="s">
        <v>45</v>
      </c>
      <c r="E82" s="72" t="s">
        <v>180</v>
      </c>
      <c r="F82" s="15"/>
      <c r="G82" s="52"/>
    </row>
    <row r="83" spans="2:7" ht="6" customHeight="1" outlineLevel="1" x14ac:dyDescent="0.25">
      <c r="B83" s="52"/>
      <c r="C83" s="62"/>
      <c r="D83" s="62"/>
      <c r="E83" s="62"/>
      <c r="F83" s="63"/>
      <c r="G83" s="52"/>
    </row>
    <row r="84" spans="2:7" outlineLevel="1" x14ac:dyDescent="0.25">
      <c r="B84" s="52"/>
      <c r="C84" s="71" t="s">
        <v>70</v>
      </c>
      <c r="D84" s="67" t="s">
        <v>45</v>
      </c>
      <c r="E84" s="72" t="s">
        <v>180</v>
      </c>
      <c r="F84" s="15"/>
      <c r="G84" s="52"/>
    </row>
    <row r="85" spans="2:7" ht="6" customHeight="1" outlineLevel="1" x14ac:dyDescent="0.25">
      <c r="B85" s="52"/>
      <c r="C85" s="62"/>
      <c r="D85" s="62"/>
      <c r="E85" s="62"/>
      <c r="F85" s="63"/>
      <c r="G85" s="52"/>
    </row>
    <row r="86" spans="2:7" outlineLevel="1" x14ac:dyDescent="0.25">
      <c r="B86" s="52"/>
      <c r="C86" s="71" t="s">
        <v>240</v>
      </c>
      <c r="D86" s="67" t="s">
        <v>37</v>
      </c>
      <c r="E86" s="72" t="s">
        <v>180</v>
      </c>
      <c r="F86" s="15"/>
      <c r="G86" s="52"/>
    </row>
    <row r="87" spans="2:7" ht="6" customHeight="1" outlineLevel="1" x14ac:dyDescent="0.25">
      <c r="B87" s="52"/>
      <c r="C87" s="62"/>
      <c r="D87" s="62"/>
      <c r="E87" s="62"/>
      <c r="F87" s="63"/>
      <c r="G87" s="52"/>
    </row>
    <row r="88" spans="2:7" ht="30" outlineLevel="1" x14ac:dyDescent="0.25">
      <c r="B88" s="52"/>
      <c r="C88" s="71" t="s">
        <v>241</v>
      </c>
      <c r="D88" s="67" t="s">
        <v>37</v>
      </c>
      <c r="E88" s="72" t="s">
        <v>180</v>
      </c>
      <c r="G88" s="52"/>
    </row>
    <row r="89" spans="2:7" ht="9" customHeight="1" outlineLevel="1" x14ac:dyDescent="0.25">
      <c r="B89" s="52"/>
      <c r="C89" s="52"/>
      <c r="D89" s="52"/>
      <c r="E89" s="60"/>
      <c r="F89" s="61"/>
      <c r="G89" s="52"/>
    </row>
  </sheetData>
  <mergeCells count="7">
    <mergeCell ref="B1:G1"/>
    <mergeCell ref="C30:E30"/>
    <mergeCell ref="E32:E38"/>
    <mergeCell ref="F32:F38"/>
    <mergeCell ref="C9:E9"/>
    <mergeCell ref="E11:E17"/>
    <mergeCell ref="F11:F17"/>
  </mergeCells>
  <dataValidations count="8">
    <dataValidation type="list" allowBlank="1" showInputMessage="1" showErrorMessage="1" sqref="D55" xr:uid="{D327E565-9199-4EFA-85A8-0BC82CE703E5}">
      <formula1>INDIRECT("hébergement[hébergement]")</formula1>
    </dataValidation>
    <dataValidation type="list" allowBlank="1" showInputMessage="1" showErrorMessage="1" prompt="Faible : inférieur à 20K€_x000a_Significatif : entre 20 et 90K€_x000a_Fort : au delà de 90K€" sqref="D84" xr:uid="{A21C8DDD-B0C7-4B68-BD78-B4352E7BB7F1}">
      <formula1>INDIRECT("Impact[Impact]")</formula1>
    </dataValidation>
    <dataValidation type="list" allowBlank="1" showInputMessage="1" showErrorMessage="1" sqref="D55" xr:uid="{10657E31-C639-45A8-9ADF-53FFBEDBAB91}">
      <formula1>INDIRECT("Nb_fonct[nb fonct]")</formula1>
    </dataValidation>
    <dataValidation allowBlank="1" showInputMessage="1" showErrorMessage="1" prompt="En terme d'innovation, recherche de solutions d'actualité..." sqref="C68" xr:uid="{5BA05BF7-46B2-4D0E-A699-BC633D878786}"/>
    <dataValidation allowBlank="1" showInputMessage="1" showErrorMessage="1" prompt="En terme d'ETP" sqref="C82" xr:uid="{4A0611DA-CA14-465B-BF1A-49A01C6E7EC3}"/>
    <dataValidation type="list" allowBlank="1" showInputMessage="1" showErrorMessage="1" prompt="Faible : inférieur à 1 ETP sur 6 mois_x000a_Significatif : Entre 1 et 3 ETP sur 1 an_x000a_Fort : + de 3 ETP sur plusieurs années" sqref="D82" xr:uid="{26DC1416-AB5A-4E7C-974D-25B08DA74FB2}">
      <formula1>INDIRECT("Impact[Impact]")</formula1>
    </dataValidation>
    <dataValidation type="list" allowBlank="1" showInputMessage="1" showErrorMessage="1" sqref="D5 D7 D11 D13 D15 D17 D19 D21 D26 D28 D32 D34 D36 D38 D40 D42 D47 D49 D51 D53 D57 D59 D64 D66 D68 D70 D75 D77 D86 D88" xr:uid="{788C50DB-6A4B-4A66-A1DD-400175C54DF2}">
      <formula1>INDIRECT("OuiNon[OuiNon]")</formula1>
    </dataValidation>
    <dataValidation allowBlank="1" showInputMessage="1" showErrorMessage="1" promptTitle="Info Pratique" prompt="Plier / Déplier la section de la Fiche d'Expression de Besoin à l'aide des icones &quot;+&quot; / &quot;-&quot;" sqref="C3 C24 C45 C73 C80" xr:uid="{2E3C4023-3C76-40B6-90AF-B00D648D4053}"/>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8873-C986-4006-AD11-5D3E3F382ED1}">
  <dimension ref="B1:M188"/>
  <sheetViews>
    <sheetView showGridLines="0" showRowColHeaders="0" topLeftCell="A10" zoomScaleNormal="100" workbookViewId="0">
      <selection activeCell="E129" sqref="E129"/>
    </sheetView>
  </sheetViews>
  <sheetFormatPr baseColWidth="10" defaultColWidth="11" defaultRowHeight="15" x14ac:dyDescent="0.25"/>
  <cols>
    <col min="1" max="1" width="7.125" customWidth="1"/>
    <col min="2" max="2" width="1.75" customWidth="1"/>
    <col min="3" max="3" width="56.875" customWidth="1"/>
    <col min="4" max="4" width="1.125" customWidth="1"/>
    <col min="5" max="5" width="14.375" customWidth="1"/>
    <col min="6" max="6" width="1.125" customWidth="1"/>
    <col min="7" max="7" width="21.125" customWidth="1"/>
    <col min="8" max="8" width="1.125" customWidth="1"/>
    <col min="9" max="9" width="19.25" customWidth="1"/>
    <col min="10" max="10" width="1.125" customWidth="1"/>
    <col min="11" max="11" width="13.125" style="18" customWidth="1"/>
    <col min="12" max="12" width="1.125" customWidth="1"/>
    <col min="13" max="13" width="1.75" customWidth="1"/>
    <col min="14" max="14" width="7.125" customWidth="1"/>
  </cols>
  <sheetData>
    <row r="1" spans="2:13" ht="37.5" customHeight="1" x14ac:dyDescent="0.25">
      <c r="B1" s="96" t="s">
        <v>242</v>
      </c>
      <c r="C1" s="96"/>
      <c r="D1" s="96"/>
      <c r="E1" s="96"/>
      <c r="F1" s="96"/>
      <c r="G1" s="96"/>
      <c r="H1" s="96"/>
      <c r="I1" s="96"/>
      <c r="J1" s="96"/>
      <c r="K1" s="96"/>
      <c r="L1" s="96"/>
      <c r="M1" s="96"/>
    </row>
    <row r="2" spans="2:13" ht="9" customHeight="1" x14ac:dyDescent="0.25">
      <c r="K2"/>
    </row>
    <row r="3" spans="2:13" ht="22.5" customHeight="1" x14ac:dyDescent="0.25">
      <c r="B3" s="75"/>
      <c r="C3" s="76" t="s">
        <v>27</v>
      </c>
      <c r="D3" s="75"/>
      <c r="E3" s="75"/>
      <c r="F3" s="75"/>
      <c r="G3" s="75"/>
      <c r="H3" s="75"/>
      <c r="I3" s="75"/>
      <c r="J3" s="75"/>
      <c r="K3" s="75"/>
      <c r="L3" s="75"/>
      <c r="M3" s="75"/>
    </row>
    <row r="4" spans="2:13" ht="7.5" customHeight="1" x14ac:dyDescent="0.25">
      <c r="B4" s="52"/>
      <c r="C4" s="73"/>
      <c r="D4" s="73"/>
      <c r="E4" s="73"/>
      <c r="F4" s="73"/>
      <c r="G4" s="73"/>
      <c r="H4" s="73"/>
      <c r="I4" s="73"/>
      <c r="J4" s="73"/>
      <c r="K4" s="74"/>
      <c r="L4" s="52"/>
      <c r="M4" s="52"/>
    </row>
    <row r="5" spans="2:13" ht="51.75" customHeight="1" x14ac:dyDescent="0.25">
      <c r="B5" s="52"/>
      <c r="C5" s="78" t="str">
        <f>'2c- FEB Métier'!C13</f>
        <v>Description du besoin, des attentes et des bénéfices souhaités</v>
      </c>
      <c r="D5" s="70"/>
      <c r="E5" s="79" t="s">
        <v>48</v>
      </c>
      <c r="F5" s="70"/>
      <c r="G5" s="79" t="s">
        <v>18</v>
      </c>
      <c r="H5" s="82" t="s">
        <v>243</v>
      </c>
      <c r="I5" s="79" t="s">
        <v>9</v>
      </c>
      <c r="J5" s="82" t="s">
        <v>244</v>
      </c>
      <c r="K5" s="79" t="s">
        <v>245</v>
      </c>
      <c r="L5" s="70"/>
      <c r="M5" s="52"/>
    </row>
    <row r="6" spans="2:13" ht="5.25" customHeight="1" x14ac:dyDescent="0.25">
      <c r="B6" s="52"/>
      <c r="C6" s="53"/>
      <c r="D6" s="53"/>
      <c r="E6" s="53"/>
      <c r="F6" s="53"/>
      <c r="G6" s="53"/>
      <c r="H6" s="53"/>
      <c r="I6" s="53"/>
      <c r="J6" s="53"/>
      <c r="K6" s="80"/>
      <c r="L6" s="53"/>
      <c r="M6" s="52"/>
    </row>
    <row r="7" spans="2:13" x14ac:dyDescent="0.25">
      <c r="B7" s="52"/>
      <c r="C7" s="83" t="str">
        <f>'2c- FEB Métier'!C23</f>
        <v>Nombre de personnes ciblées</v>
      </c>
      <c r="D7" s="81"/>
      <c r="E7" s="81"/>
      <c r="F7" s="81"/>
      <c r="G7" s="81"/>
      <c r="H7" s="81"/>
      <c r="I7" s="81"/>
      <c r="J7" s="81"/>
      <c r="K7" s="81"/>
      <c r="L7" s="53"/>
      <c r="M7" s="52"/>
    </row>
    <row r="8" spans="2:13" x14ac:dyDescent="0.25">
      <c r="B8" s="52"/>
      <c r="C8" s="68" t="str">
        <f>'2c- FEB Métier'!E21</f>
        <v>Direction</v>
      </c>
      <c r="D8" s="53"/>
      <c r="E8" s="86">
        <f>VLOOKUP('2c- FEB Métier'!E23,Impact[],2,FALSE)</f>
        <v>2</v>
      </c>
      <c r="F8" s="53"/>
      <c r="G8" s="85" t="s">
        <v>10</v>
      </c>
      <c r="H8" s="53"/>
      <c r="I8" s="87">
        <f>VLOOKUP(C7,Critères[[Critère]:[Pondération]],3,FALSE)</f>
        <v>4</v>
      </c>
      <c r="J8" s="53"/>
      <c r="K8" s="87">
        <f>I8*E8</f>
        <v>8</v>
      </c>
      <c r="L8" s="53"/>
      <c r="M8" s="52"/>
    </row>
    <row r="9" spans="2:13" ht="3" customHeight="1" x14ac:dyDescent="0.25">
      <c r="B9" s="52"/>
      <c r="C9" s="53"/>
      <c r="D9" s="53"/>
      <c r="E9" s="53"/>
      <c r="F9" s="53"/>
      <c r="G9" s="53"/>
      <c r="H9" s="53"/>
      <c r="I9" s="53"/>
      <c r="J9" s="53"/>
      <c r="K9" s="80"/>
      <c r="L9" s="53"/>
      <c r="M9" s="52"/>
    </row>
    <row r="10" spans="2:13" ht="15" customHeight="1" x14ac:dyDescent="0.25">
      <c r="B10" s="52"/>
      <c r="C10" s="68" t="str">
        <f>'2c- FEB Métier'!G21</f>
        <v>Service</v>
      </c>
      <c r="D10" s="53"/>
      <c r="E10" s="86">
        <f>VLOOKUP('2c- FEB Métier'!G23,Impact[],2,FALSE)</f>
        <v>2</v>
      </c>
      <c r="F10" s="53"/>
      <c r="G10" s="85" t="s">
        <v>10</v>
      </c>
      <c r="H10" s="53"/>
      <c r="I10" s="87">
        <v>4</v>
      </c>
      <c r="J10" s="53"/>
      <c r="K10" s="87">
        <f>I10*E10</f>
        <v>8</v>
      </c>
      <c r="L10" s="53"/>
      <c r="M10" s="52"/>
    </row>
    <row r="11" spans="2:13" ht="3" customHeight="1" x14ac:dyDescent="0.25">
      <c r="B11" s="52"/>
      <c r="C11" s="53"/>
      <c r="D11" s="53"/>
      <c r="E11" s="53"/>
      <c r="F11" s="53"/>
      <c r="G11" s="53"/>
      <c r="H11" s="53"/>
      <c r="I11" s="53"/>
      <c r="J11" s="53"/>
      <c r="K11" s="80"/>
      <c r="L11" s="53"/>
      <c r="M11" s="52"/>
    </row>
    <row r="12" spans="2:13" ht="15" customHeight="1" x14ac:dyDescent="0.25">
      <c r="B12" s="52"/>
      <c r="C12" s="68" t="str">
        <f>'2c- FEB Métier'!I21</f>
        <v>Utilisateurs</v>
      </c>
      <c r="D12" s="53"/>
      <c r="E12" s="86">
        <f>VLOOKUP('2c- FEB Métier'!I23,Impact[],2,FALSE)</f>
        <v>2</v>
      </c>
      <c r="F12" s="53"/>
      <c r="G12" s="85" t="s">
        <v>10</v>
      </c>
      <c r="H12" s="53"/>
      <c r="I12" s="87">
        <v>4</v>
      </c>
      <c r="J12" s="53"/>
      <c r="K12" s="87">
        <f>I12*E12</f>
        <v>8</v>
      </c>
      <c r="L12" s="53"/>
      <c r="M12" s="52"/>
    </row>
    <row r="13" spans="2:13" ht="3" customHeight="1" x14ac:dyDescent="0.25">
      <c r="B13" s="52"/>
      <c r="C13" s="84"/>
      <c r="D13" s="53"/>
      <c r="E13" s="53"/>
      <c r="F13" s="53"/>
      <c r="G13" s="52"/>
      <c r="H13" s="53"/>
      <c r="I13" s="53"/>
      <c r="J13" s="53"/>
      <c r="K13" s="80"/>
      <c r="L13" s="53"/>
      <c r="M13" s="52"/>
    </row>
    <row r="14" spans="2:13" ht="15" customHeight="1" x14ac:dyDescent="0.25">
      <c r="B14" s="52"/>
      <c r="C14" s="68" t="str">
        <f>'2c- FEB Métier'!K21</f>
        <v>Partenaires</v>
      </c>
      <c r="D14" s="53"/>
      <c r="E14" s="86">
        <f>VLOOKUP('2c- FEB Métier'!K23,Impact[],2,FALSE)</f>
        <v>2</v>
      </c>
      <c r="F14" s="53"/>
      <c r="G14" s="85" t="s">
        <v>10</v>
      </c>
      <c r="H14" s="53"/>
      <c r="I14" s="87">
        <v>4</v>
      </c>
      <c r="J14" s="53"/>
      <c r="K14" s="87">
        <f>I14*E14</f>
        <v>8</v>
      </c>
      <c r="L14" s="53"/>
      <c r="M14" s="52"/>
    </row>
    <row r="15" spans="2:13" ht="3" customHeight="1" x14ac:dyDescent="0.25">
      <c r="B15" s="52"/>
      <c r="C15" s="53"/>
      <c r="D15" s="53"/>
      <c r="E15" s="53"/>
      <c r="F15" s="53"/>
      <c r="G15" s="53"/>
      <c r="H15" s="53"/>
      <c r="I15" s="53"/>
      <c r="J15" s="53"/>
      <c r="K15" s="80"/>
      <c r="L15" s="53"/>
      <c r="M15" s="52"/>
    </row>
    <row r="16" spans="2:13" ht="15" customHeight="1" x14ac:dyDescent="0.25">
      <c r="B16" s="52"/>
      <c r="C16" s="68" t="str">
        <f>'2c- FEB Métier'!M21</f>
        <v>Fournisseurs</v>
      </c>
      <c r="D16" s="53"/>
      <c r="E16" s="86">
        <f>VLOOKUP('2c- FEB Métier'!M23,Impact[],2,FALSE)</f>
        <v>2</v>
      </c>
      <c r="F16" s="53"/>
      <c r="G16" s="85" t="s">
        <v>10</v>
      </c>
      <c r="H16" s="53"/>
      <c r="I16" s="87">
        <v>4</v>
      </c>
      <c r="J16" s="53"/>
      <c r="K16" s="87">
        <f>I16*E16</f>
        <v>8</v>
      </c>
      <c r="L16" s="53"/>
      <c r="M16" s="52"/>
    </row>
    <row r="17" spans="2:13" ht="6" customHeight="1" x14ac:dyDescent="0.25">
      <c r="B17" s="52"/>
      <c r="C17" s="53"/>
      <c r="D17" s="53"/>
      <c r="E17" s="53"/>
      <c r="F17" s="53"/>
      <c r="G17" s="53"/>
      <c r="H17" s="53"/>
      <c r="I17" s="53"/>
      <c r="J17" s="53"/>
      <c r="K17" s="80"/>
      <c r="L17" s="53"/>
      <c r="M17" s="52"/>
    </row>
    <row r="18" spans="2:13" x14ac:dyDescent="0.25">
      <c r="B18" s="52"/>
      <c r="C18" s="83" t="str">
        <f>'2c- FEB Métier'!C25</f>
        <v>Est-ce une évolution positive en terme d’usage ? *</v>
      </c>
      <c r="D18" s="53"/>
      <c r="E18" s="81"/>
      <c r="F18" s="81"/>
      <c r="G18" s="81"/>
      <c r="H18" s="81"/>
      <c r="I18" s="81"/>
      <c r="J18" s="81"/>
      <c r="K18" s="81"/>
      <c r="L18" s="53"/>
      <c r="M18" s="52"/>
    </row>
    <row r="19" spans="2:13" x14ac:dyDescent="0.25">
      <c r="B19" s="52"/>
      <c r="C19" s="68" t="str">
        <f>C8</f>
        <v>Direction</v>
      </c>
      <c r="D19" s="53"/>
      <c r="E19" s="88">
        <f>VLOOKUP('2c- FEB Métier'!E25,OuiNon[],2,FALSE)</f>
        <v>2</v>
      </c>
      <c r="F19" s="53"/>
      <c r="G19" s="85" t="s">
        <v>10</v>
      </c>
      <c r="H19" s="53"/>
      <c r="I19" s="87">
        <v>3</v>
      </c>
      <c r="J19" s="53"/>
      <c r="K19" s="87">
        <f>I19*E19</f>
        <v>6</v>
      </c>
      <c r="L19" s="53"/>
      <c r="M19" s="52"/>
    </row>
    <row r="20" spans="2:13" ht="3" customHeight="1" x14ac:dyDescent="0.25">
      <c r="B20" s="52"/>
      <c r="C20" s="53"/>
      <c r="D20" s="53"/>
      <c r="E20" s="53"/>
      <c r="F20" s="53"/>
      <c r="G20" s="53"/>
      <c r="H20" s="53"/>
      <c r="I20" s="53"/>
      <c r="J20" s="53"/>
      <c r="K20" s="80"/>
      <c r="L20" s="53"/>
      <c r="M20" s="52"/>
    </row>
    <row r="21" spans="2:13" ht="14.25" customHeight="1" x14ac:dyDescent="0.25">
      <c r="B21" s="52"/>
      <c r="C21" s="68" t="str">
        <f>C10</f>
        <v>Service</v>
      </c>
      <c r="D21" s="53"/>
      <c r="E21" s="88">
        <f>VLOOKUP('2c- FEB Métier'!G25,OuiNon[],2,FALSE)</f>
        <v>2</v>
      </c>
      <c r="F21" s="53"/>
      <c r="G21" s="85" t="s">
        <v>10</v>
      </c>
      <c r="H21" s="53"/>
      <c r="I21" s="87">
        <v>3</v>
      </c>
      <c r="J21" s="53"/>
      <c r="K21" s="87">
        <f>I21*E21</f>
        <v>6</v>
      </c>
      <c r="L21" s="53"/>
      <c r="M21" s="52"/>
    </row>
    <row r="22" spans="2:13" ht="3" customHeight="1" x14ac:dyDescent="0.25">
      <c r="B22" s="52"/>
      <c r="C22" s="53"/>
      <c r="D22" s="53"/>
      <c r="E22" s="53"/>
      <c r="F22" s="53"/>
      <c r="G22" s="53"/>
      <c r="H22" s="53"/>
      <c r="I22" s="53"/>
      <c r="J22" s="53"/>
      <c r="K22" s="80"/>
      <c r="L22" s="53"/>
      <c r="M22" s="52"/>
    </row>
    <row r="23" spans="2:13" ht="14.25" customHeight="1" x14ac:dyDescent="0.25">
      <c r="B23" s="52"/>
      <c r="C23" s="68" t="str">
        <f>C12</f>
        <v>Utilisateurs</v>
      </c>
      <c r="D23" s="53"/>
      <c r="E23" s="88">
        <f>VLOOKUP('2c- FEB Métier'!I25,OuiNon[],2,FALSE)</f>
        <v>2</v>
      </c>
      <c r="F23" s="53"/>
      <c r="G23" s="85" t="s">
        <v>10</v>
      </c>
      <c r="H23" s="53"/>
      <c r="I23" s="87">
        <v>3</v>
      </c>
      <c r="J23" s="53"/>
      <c r="K23" s="87">
        <f>I23*E23</f>
        <v>6</v>
      </c>
      <c r="L23" s="53"/>
      <c r="M23" s="52"/>
    </row>
    <row r="24" spans="2:13" ht="3" customHeight="1" x14ac:dyDescent="0.25">
      <c r="B24" s="52"/>
      <c r="C24" s="53"/>
      <c r="D24" s="53"/>
      <c r="E24" s="53"/>
      <c r="F24" s="53"/>
      <c r="G24" s="53"/>
      <c r="H24" s="53"/>
      <c r="I24" s="53"/>
      <c r="J24" s="53"/>
      <c r="K24" s="80"/>
      <c r="L24" s="53"/>
      <c r="M24" s="52"/>
    </row>
    <row r="25" spans="2:13" ht="14.25" customHeight="1" x14ac:dyDescent="0.25">
      <c r="B25" s="52"/>
      <c r="C25" s="68" t="str">
        <f>C14</f>
        <v>Partenaires</v>
      </c>
      <c r="D25" s="53"/>
      <c r="E25" s="88">
        <f>VLOOKUP('2c- FEB Métier'!K25,OuiNon[],2,FALSE)</f>
        <v>2</v>
      </c>
      <c r="F25" s="53"/>
      <c r="G25" s="85" t="s">
        <v>10</v>
      </c>
      <c r="H25" s="53"/>
      <c r="I25" s="87">
        <v>3</v>
      </c>
      <c r="J25" s="53"/>
      <c r="K25" s="87">
        <f>I25*E25</f>
        <v>6</v>
      </c>
      <c r="L25" s="53"/>
      <c r="M25" s="52"/>
    </row>
    <row r="26" spans="2:13" ht="3" customHeight="1" x14ac:dyDescent="0.25">
      <c r="B26" s="52"/>
      <c r="C26" s="53"/>
      <c r="D26" s="53"/>
      <c r="E26" s="53"/>
      <c r="F26" s="53"/>
      <c r="G26" s="53"/>
      <c r="H26" s="53"/>
      <c r="I26" s="53"/>
      <c r="J26" s="53"/>
      <c r="K26" s="80"/>
      <c r="L26" s="53"/>
      <c r="M26" s="52"/>
    </row>
    <row r="27" spans="2:13" ht="14.25" customHeight="1" x14ac:dyDescent="0.25">
      <c r="B27" s="52"/>
      <c r="C27" s="68" t="str">
        <f>C16</f>
        <v>Fournisseurs</v>
      </c>
      <c r="D27" s="53"/>
      <c r="E27" s="88">
        <f>VLOOKUP('2c- FEB Métier'!M25,OuiNon[],2,FALSE)</f>
        <v>2</v>
      </c>
      <c r="F27" s="53"/>
      <c r="G27" s="85" t="s">
        <v>10</v>
      </c>
      <c r="H27" s="53"/>
      <c r="I27" s="87">
        <v>3</v>
      </c>
      <c r="J27" s="53"/>
      <c r="K27" s="87">
        <f>I27*E27</f>
        <v>6</v>
      </c>
      <c r="L27" s="53"/>
      <c r="M27" s="52"/>
    </row>
    <row r="28" spans="2:13" ht="6" customHeight="1" x14ac:dyDescent="0.25">
      <c r="B28" s="52"/>
      <c r="C28" s="53"/>
      <c r="D28" s="53"/>
      <c r="E28" s="53"/>
      <c r="F28" s="53"/>
      <c r="G28" s="53"/>
      <c r="H28" s="53"/>
      <c r="I28" s="53"/>
      <c r="J28" s="53"/>
      <c r="K28" s="80"/>
      <c r="L28" s="53"/>
      <c r="M28" s="52"/>
    </row>
    <row r="29" spans="2:13" x14ac:dyDescent="0.25">
      <c r="B29" s="52"/>
      <c r="C29" s="83" t="str">
        <f>'2c- FEB Métier'!C27</f>
        <v>Est-ce attendu par les personnes ciblées ?*</v>
      </c>
      <c r="D29" s="52"/>
      <c r="E29" s="81"/>
      <c r="F29" s="53"/>
      <c r="G29" s="81"/>
      <c r="H29" s="53"/>
      <c r="I29" s="81"/>
      <c r="J29" s="53"/>
      <c r="K29" s="81"/>
      <c r="L29" s="53"/>
      <c r="M29" s="52"/>
    </row>
    <row r="30" spans="2:13" x14ac:dyDescent="0.25">
      <c r="B30" s="52"/>
      <c r="C30" s="68" t="str">
        <f>C8</f>
        <v>Direction</v>
      </c>
      <c r="D30" s="53"/>
      <c r="E30" s="88">
        <f>VLOOKUP('2c- FEB Métier'!E27,OuiNon[],2,FALSE)</f>
        <v>2</v>
      </c>
      <c r="F30" s="53"/>
      <c r="G30" s="85" t="s">
        <v>10</v>
      </c>
      <c r="H30" s="53"/>
      <c r="I30" s="87">
        <v>3</v>
      </c>
      <c r="J30" s="53"/>
      <c r="K30" s="87">
        <f>I30*E30</f>
        <v>6</v>
      </c>
      <c r="L30" s="53"/>
      <c r="M30" s="52"/>
    </row>
    <row r="31" spans="2:13" ht="3" customHeight="1" x14ac:dyDescent="0.25">
      <c r="B31" s="52"/>
      <c r="C31" s="53"/>
      <c r="D31" s="53"/>
      <c r="E31" s="53"/>
      <c r="F31" s="53"/>
      <c r="G31" s="53"/>
      <c r="H31" s="53"/>
      <c r="I31" s="53"/>
      <c r="J31" s="53"/>
      <c r="K31" s="80"/>
      <c r="L31" s="53"/>
      <c r="M31" s="52"/>
    </row>
    <row r="32" spans="2:13" x14ac:dyDescent="0.25">
      <c r="B32" s="52"/>
      <c r="C32" s="68" t="str">
        <f>C10</f>
        <v>Service</v>
      </c>
      <c r="D32" s="53"/>
      <c r="E32" s="88">
        <f>VLOOKUP('2c- FEB Métier'!G27,OuiNon[],2,FALSE)</f>
        <v>2</v>
      </c>
      <c r="F32" s="53"/>
      <c r="G32" s="85" t="s">
        <v>10</v>
      </c>
      <c r="H32" s="53"/>
      <c r="I32" s="87">
        <v>3</v>
      </c>
      <c r="J32" s="53"/>
      <c r="K32" s="87">
        <f>I32*E32</f>
        <v>6</v>
      </c>
      <c r="L32" s="53"/>
      <c r="M32" s="52"/>
    </row>
    <row r="33" spans="2:13" ht="3" customHeight="1" x14ac:dyDescent="0.25">
      <c r="B33" s="52"/>
      <c r="C33" s="53"/>
      <c r="D33" s="53"/>
      <c r="E33" s="53"/>
      <c r="F33" s="53"/>
      <c r="G33" s="53"/>
      <c r="H33" s="53"/>
      <c r="I33" s="53"/>
      <c r="J33" s="53"/>
      <c r="K33" s="80"/>
      <c r="L33" s="53"/>
      <c r="M33" s="52"/>
    </row>
    <row r="34" spans="2:13" x14ac:dyDescent="0.25">
      <c r="B34" s="52"/>
      <c r="C34" s="68" t="str">
        <f>C12</f>
        <v>Utilisateurs</v>
      </c>
      <c r="D34" s="53"/>
      <c r="E34" s="88">
        <f>VLOOKUP('2c- FEB Métier'!I27,OuiNon[],2,FALSE)</f>
        <v>2</v>
      </c>
      <c r="F34" s="53"/>
      <c r="G34" s="85" t="s">
        <v>10</v>
      </c>
      <c r="H34" s="53"/>
      <c r="I34" s="87">
        <v>3</v>
      </c>
      <c r="J34" s="53"/>
      <c r="K34" s="87">
        <f>I34*E34</f>
        <v>6</v>
      </c>
      <c r="L34" s="53"/>
      <c r="M34" s="52"/>
    </row>
    <row r="35" spans="2:13" ht="3" customHeight="1" x14ac:dyDescent="0.25">
      <c r="B35" s="52"/>
      <c r="C35" s="53"/>
      <c r="D35" s="53"/>
      <c r="E35" s="53"/>
      <c r="F35" s="53"/>
      <c r="G35" s="53"/>
      <c r="H35" s="53"/>
      <c r="I35" s="53"/>
      <c r="J35" s="53"/>
      <c r="K35" s="80"/>
      <c r="L35" s="53"/>
      <c r="M35" s="52"/>
    </row>
    <row r="36" spans="2:13" x14ac:dyDescent="0.25">
      <c r="B36" s="52"/>
      <c r="C36" s="68" t="str">
        <f>C14</f>
        <v>Partenaires</v>
      </c>
      <c r="D36" s="53"/>
      <c r="E36" s="88">
        <f>VLOOKUP('2c- FEB Métier'!K27,OuiNon[],2,FALSE)</f>
        <v>2</v>
      </c>
      <c r="F36" s="53"/>
      <c r="G36" s="85" t="s">
        <v>10</v>
      </c>
      <c r="H36" s="53"/>
      <c r="I36" s="87">
        <v>3</v>
      </c>
      <c r="J36" s="53"/>
      <c r="K36" s="87">
        <f>I36*E36</f>
        <v>6</v>
      </c>
      <c r="L36" s="53"/>
      <c r="M36" s="52"/>
    </row>
    <row r="37" spans="2:13" ht="3" customHeight="1" x14ac:dyDescent="0.25">
      <c r="B37" s="52"/>
      <c r="C37" s="53"/>
      <c r="D37" s="53"/>
      <c r="E37" s="53"/>
      <c r="F37" s="53"/>
      <c r="G37" s="53"/>
      <c r="H37" s="53"/>
      <c r="I37" s="53"/>
      <c r="J37" s="53"/>
      <c r="K37" s="80"/>
      <c r="L37" s="53"/>
      <c r="M37" s="52"/>
    </row>
    <row r="38" spans="2:13" x14ac:dyDescent="0.25">
      <c r="B38" s="52"/>
      <c r="C38" s="68" t="str">
        <f>C16</f>
        <v>Fournisseurs</v>
      </c>
      <c r="D38" s="53"/>
      <c r="E38" s="88">
        <f>VLOOKUP('2c- FEB Métier'!M27,OuiNon[],2,FALSE)</f>
        <v>2</v>
      </c>
      <c r="F38" s="53"/>
      <c r="G38" s="85" t="s">
        <v>10</v>
      </c>
      <c r="H38" s="53"/>
      <c r="I38" s="87">
        <v>3</v>
      </c>
      <c r="J38" s="53"/>
      <c r="K38" s="87">
        <f>I38*E38</f>
        <v>6</v>
      </c>
      <c r="L38" s="53"/>
      <c r="M38" s="52"/>
    </row>
    <row r="39" spans="2:13" ht="6" customHeight="1" x14ac:dyDescent="0.25">
      <c r="B39" s="52"/>
      <c r="C39" s="53"/>
      <c r="D39" s="53"/>
      <c r="E39" s="53"/>
      <c r="F39" s="53"/>
      <c r="G39" s="53"/>
      <c r="H39" s="53"/>
      <c r="I39" s="53"/>
      <c r="J39" s="53"/>
      <c r="K39" s="80"/>
      <c r="L39" s="53"/>
      <c r="M39" s="52"/>
    </row>
    <row r="40" spans="2:13" ht="15" customHeight="1" x14ac:dyDescent="0.25">
      <c r="B40" s="52"/>
      <c r="C40" s="83" t="str">
        <f>'2c- FEB Métier'!C33</f>
        <v>Quelle stratégie est portée par ce besoin ?</v>
      </c>
      <c r="D40" s="81"/>
      <c r="E40" s="81"/>
      <c r="F40" s="81"/>
      <c r="G40" s="81"/>
      <c r="H40" s="81"/>
      <c r="I40" s="81"/>
      <c r="J40" s="81"/>
      <c r="K40" s="81"/>
      <c r="L40" s="53"/>
      <c r="M40" s="52"/>
    </row>
    <row r="41" spans="2:13" x14ac:dyDescent="0.25">
      <c r="B41" s="52"/>
      <c r="C41" s="68" t="str">
        <f>'2c- FEB Métier'!E31</f>
        <v>Stratégie 1</v>
      </c>
      <c r="D41" s="53"/>
      <c r="E41" s="88">
        <f>VLOOKUP('2c- FEB Métier'!E33,Stratégie[],2,FALSE)</f>
        <v>2</v>
      </c>
      <c r="F41" s="53"/>
      <c r="G41" s="85" t="s">
        <v>5</v>
      </c>
      <c r="H41" s="53"/>
      <c r="I41" s="87">
        <v>2</v>
      </c>
      <c r="J41" s="53"/>
      <c r="K41" s="87">
        <f>I41*E41</f>
        <v>4</v>
      </c>
      <c r="L41" s="53"/>
      <c r="M41" s="52"/>
    </row>
    <row r="42" spans="2:13" ht="3" customHeight="1" x14ac:dyDescent="0.25">
      <c r="B42" s="52"/>
      <c r="C42" s="84"/>
      <c r="D42" s="53"/>
      <c r="E42" s="53"/>
      <c r="F42" s="53"/>
      <c r="G42" s="53"/>
      <c r="H42" s="53"/>
      <c r="I42" s="53"/>
      <c r="J42" s="53"/>
      <c r="K42" s="80"/>
      <c r="L42" s="53"/>
      <c r="M42" s="52"/>
    </row>
    <row r="43" spans="2:13" x14ac:dyDescent="0.25">
      <c r="B43" s="52"/>
      <c r="C43" s="68" t="str">
        <f>'2c- FEB Métier'!G31</f>
        <v>Stratégie 2</v>
      </c>
      <c r="D43" s="53"/>
      <c r="E43" s="88">
        <f>VLOOKUP('2c- FEB Métier'!G33,Stratégie[],2,FALSE)</f>
        <v>2</v>
      </c>
      <c r="F43" s="53"/>
      <c r="G43" s="85" t="s">
        <v>5</v>
      </c>
      <c r="H43" s="53"/>
      <c r="I43" s="87">
        <v>2</v>
      </c>
      <c r="J43" s="53"/>
      <c r="K43" s="87">
        <f>I43*E43</f>
        <v>4</v>
      </c>
      <c r="L43" s="53"/>
      <c r="M43" s="52"/>
    </row>
    <row r="44" spans="2:13" ht="3" customHeight="1" x14ac:dyDescent="0.25">
      <c r="B44" s="52"/>
      <c r="C44" s="53"/>
      <c r="D44" s="53"/>
      <c r="E44" s="53"/>
      <c r="F44" s="53"/>
      <c r="G44" s="53"/>
      <c r="H44" s="53"/>
      <c r="I44" s="53"/>
      <c r="J44" s="53"/>
      <c r="K44" s="80"/>
      <c r="L44" s="53"/>
      <c r="M44" s="52"/>
    </row>
    <row r="45" spans="2:13" x14ac:dyDescent="0.25">
      <c r="B45" s="52"/>
      <c r="C45" s="68" t="str">
        <f>'2c- FEB Métier'!I31</f>
        <v>Stratégie 3</v>
      </c>
      <c r="D45" s="53"/>
      <c r="E45" s="88">
        <f>VLOOKUP('2c- FEB Métier'!I33,Stratégie[],2,FALSE)</f>
        <v>2</v>
      </c>
      <c r="F45" s="53"/>
      <c r="G45" s="85" t="s">
        <v>5</v>
      </c>
      <c r="H45" s="53"/>
      <c r="I45" s="87">
        <v>2</v>
      </c>
      <c r="J45" s="53"/>
      <c r="K45" s="87">
        <f>I45*E45</f>
        <v>4</v>
      </c>
      <c r="L45" s="53"/>
      <c r="M45" s="52"/>
    </row>
    <row r="46" spans="2:13" ht="3" customHeight="1" x14ac:dyDescent="0.25">
      <c r="B46" s="52"/>
      <c r="C46" s="53"/>
      <c r="D46" s="53"/>
      <c r="E46" s="53"/>
      <c r="F46" s="53"/>
      <c r="G46" s="53"/>
      <c r="H46" s="53"/>
      <c r="I46" s="53"/>
      <c r="J46" s="53"/>
      <c r="K46" s="80"/>
      <c r="L46" s="53"/>
      <c r="M46" s="52"/>
    </row>
    <row r="47" spans="2:13" x14ac:dyDescent="0.25">
      <c r="B47" s="52"/>
      <c r="C47" s="68" t="str">
        <f>'2c- FEB Métier'!K31</f>
        <v>Stratégie 4</v>
      </c>
      <c r="D47" s="53"/>
      <c r="E47" s="88">
        <f>VLOOKUP('2c- FEB Métier'!K33,Stratégie[],2,FALSE)</f>
        <v>2</v>
      </c>
      <c r="F47" s="53"/>
      <c r="G47" s="85" t="s">
        <v>5</v>
      </c>
      <c r="H47" s="53"/>
      <c r="I47" s="87">
        <v>2</v>
      </c>
      <c r="J47" s="53"/>
      <c r="K47" s="87">
        <f>I47*E47</f>
        <v>4</v>
      </c>
      <c r="L47" s="53"/>
      <c r="M47" s="52"/>
    </row>
    <row r="48" spans="2:13" ht="6" customHeight="1" x14ac:dyDescent="0.25">
      <c r="B48" s="52"/>
      <c r="C48" s="83"/>
      <c r="D48" s="53"/>
      <c r="E48" s="53"/>
      <c r="F48" s="53"/>
      <c r="G48" s="53"/>
      <c r="H48" s="53"/>
      <c r="I48" s="53"/>
      <c r="J48" s="53"/>
      <c r="K48" s="80"/>
      <c r="L48" s="53"/>
      <c r="M48" s="52"/>
    </row>
    <row r="49" spans="2:13" x14ac:dyDescent="0.25">
      <c r="B49" s="52"/>
      <c r="C49" s="68" t="str">
        <f>'2c- FEB Métier'!M31</f>
        <v>Stratégie 5</v>
      </c>
      <c r="D49" s="53"/>
      <c r="E49" s="88">
        <f>VLOOKUP('2c- FEB Métier'!M33,Stratégie[],2,FALSE)</f>
        <v>2</v>
      </c>
      <c r="F49" s="53"/>
      <c r="G49" s="85" t="s">
        <v>5</v>
      </c>
      <c r="H49" s="53"/>
      <c r="I49" s="87">
        <v>2</v>
      </c>
      <c r="J49" s="53"/>
      <c r="K49" s="87">
        <f>I49*E49</f>
        <v>4</v>
      </c>
      <c r="L49" s="53"/>
      <c r="M49" s="52"/>
    </row>
    <row r="50" spans="2:13" ht="6" customHeight="1" x14ac:dyDescent="0.25">
      <c r="B50" s="52"/>
      <c r="C50" s="53"/>
      <c r="D50" s="53"/>
      <c r="E50" s="53"/>
      <c r="F50" s="53"/>
      <c r="G50" s="53"/>
      <c r="H50" s="53"/>
      <c r="I50" s="53"/>
      <c r="J50" s="53"/>
      <c r="K50" s="80"/>
      <c r="L50" s="53"/>
      <c r="M50" s="52"/>
    </row>
    <row r="51" spans="2:13" ht="30" x14ac:dyDescent="0.25">
      <c r="B51" s="52"/>
      <c r="C51" s="71" t="str">
        <f>'2c- FEB Métier'!C37</f>
        <v>Le projet est-il innovant ? (techniquement, socialement, d'un point de vue organisationnel…) *</v>
      </c>
      <c r="D51" s="53"/>
      <c r="E51" s="88">
        <f>VLOOKUP('2c- FEB Métier'!E37,OuiNon[],2,FALSE)</f>
        <v>2</v>
      </c>
      <c r="F51" s="53"/>
      <c r="G51" s="85" t="s">
        <v>5</v>
      </c>
      <c r="H51" s="53"/>
      <c r="I51" s="87">
        <v>1</v>
      </c>
      <c r="J51" s="53"/>
      <c r="K51" s="87">
        <f>I51*E51</f>
        <v>2</v>
      </c>
      <c r="L51" s="53"/>
      <c r="M51" s="52"/>
    </row>
    <row r="52" spans="2:13" ht="12" customHeight="1" x14ac:dyDescent="0.25">
      <c r="B52" s="52"/>
      <c r="C52" s="52"/>
      <c r="D52" s="52"/>
      <c r="E52" s="52"/>
      <c r="F52" s="52"/>
      <c r="G52" s="52"/>
      <c r="H52" s="52"/>
      <c r="I52" s="52"/>
      <c r="J52" s="52"/>
      <c r="K52" s="77"/>
      <c r="L52" s="52"/>
      <c r="M52" s="52"/>
    </row>
    <row r="53" spans="2:13" ht="7.5" customHeight="1" x14ac:dyDescent="0.25">
      <c r="B53" s="52"/>
      <c r="C53" s="73"/>
      <c r="D53" s="73"/>
      <c r="E53" s="73"/>
      <c r="F53" s="73"/>
      <c r="G53" s="73"/>
      <c r="H53" s="73"/>
      <c r="I53" s="73"/>
      <c r="J53" s="73"/>
      <c r="K53" s="74"/>
      <c r="L53" s="73"/>
      <c r="M53" s="52"/>
    </row>
    <row r="54" spans="2:13" ht="23.25" x14ac:dyDescent="0.25">
      <c r="B54" s="52"/>
      <c r="C54" s="70" t="str">
        <f>'2c- FEB Métier'!C40</f>
        <v>Impacts</v>
      </c>
      <c r="D54" s="70"/>
      <c r="E54" s="79" t="str">
        <f>$E$5</f>
        <v>Note</v>
      </c>
      <c r="F54" s="70"/>
      <c r="G54" s="79" t="str">
        <f>$G$5</f>
        <v>Axe d'analyse</v>
      </c>
      <c r="H54" s="79"/>
      <c r="I54" s="79" t="str">
        <f>$I$5</f>
        <v>Pondération</v>
      </c>
      <c r="J54" s="79"/>
      <c r="K54" s="79" t="str">
        <f>$K$5</f>
        <v>Résultat</v>
      </c>
      <c r="L54" s="70"/>
      <c r="M54" s="52"/>
    </row>
    <row r="55" spans="2:13" ht="5.25" customHeight="1" x14ac:dyDescent="0.25">
      <c r="B55" s="52"/>
      <c r="C55" s="53"/>
      <c r="D55" s="53"/>
      <c r="E55" s="53"/>
      <c r="F55" s="53"/>
      <c r="G55" s="53"/>
      <c r="H55" s="53"/>
      <c r="I55" s="53"/>
      <c r="J55" s="53"/>
      <c r="K55" s="80"/>
      <c r="L55" s="53"/>
      <c r="M55" s="52"/>
    </row>
    <row r="56" spans="2:13" ht="30" x14ac:dyDescent="0.25">
      <c r="B56" s="52"/>
      <c r="C56" s="71" t="str">
        <f>'2c- FEB Métier'!G44</f>
        <v>Quels impacts au niveau de la formation et de l’accompagnement pour les utilisateurs ? *</v>
      </c>
      <c r="D56" s="53"/>
      <c r="E56" s="88">
        <f>VLOOKUP('2c- FEB Métier'!I44,Impact[],2,FALSE)</f>
        <v>2</v>
      </c>
      <c r="F56" s="53"/>
      <c r="G56" s="85" t="s">
        <v>13</v>
      </c>
      <c r="H56" s="53"/>
      <c r="I56" s="87">
        <v>3</v>
      </c>
      <c r="J56" s="53"/>
      <c r="K56" s="87">
        <f>I56*E56</f>
        <v>6</v>
      </c>
      <c r="L56" s="53"/>
      <c r="M56" s="52"/>
    </row>
    <row r="57" spans="2:13" ht="6" customHeight="1" x14ac:dyDescent="0.25">
      <c r="B57" s="52"/>
      <c r="C57" s="53"/>
      <c r="D57" s="53"/>
      <c r="E57" s="53"/>
      <c r="F57" s="53"/>
      <c r="G57" s="53"/>
      <c r="H57" s="53"/>
      <c r="I57" s="53"/>
      <c r="J57" s="53"/>
      <c r="K57" s="80"/>
      <c r="L57" s="53"/>
      <c r="M57" s="52"/>
    </row>
    <row r="58" spans="2:13" x14ac:dyDescent="0.25">
      <c r="B58" s="52"/>
      <c r="C58" s="71" t="str">
        <f>'2c- FEB Métier'!C46</f>
        <v>Comment est mesuré l'impact environnemental sur ce projet ?</v>
      </c>
      <c r="D58" s="53"/>
      <c r="E58" s="88">
        <f>VLOOKUP('2c- FEB Métier'!E46,Impact_envt[],2,FALSE)</f>
        <v>2</v>
      </c>
      <c r="F58" s="53"/>
      <c r="G58" s="85" t="s">
        <v>11</v>
      </c>
      <c r="H58" s="53"/>
      <c r="I58" s="87">
        <v>2</v>
      </c>
      <c r="J58" s="53"/>
      <c r="K58" s="87">
        <f>I58*E58</f>
        <v>4</v>
      </c>
      <c r="L58" s="53"/>
      <c r="M58" s="52"/>
    </row>
    <row r="59" spans="2:13" ht="6" customHeight="1" x14ac:dyDescent="0.25">
      <c r="B59" s="52"/>
      <c r="C59" s="53"/>
      <c r="D59" s="53"/>
      <c r="E59" s="53"/>
      <c r="F59" s="53"/>
      <c r="G59" s="53"/>
      <c r="H59" s="53"/>
      <c r="I59" s="53"/>
      <c r="J59" s="53"/>
      <c r="K59" s="80"/>
      <c r="L59" s="53"/>
      <c r="M59" s="52"/>
    </row>
    <row r="60" spans="2:13" x14ac:dyDescent="0.25">
      <c r="B60" s="52"/>
      <c r="C60" s="71" t="str">
        <f>'2c- FEB Métier'!G46</f>
        <v>Evaluation de l’impact environnemental</v>
      </c>
      <c r="D60" s="53"/>
      <c r="E60" s="88">
        <f>VLOOKUP('2c- FEB Métier'!I46,Environnement[],2,FALSE)</f>
        <v>2</v>
      </c>
      <c r="F60" s="53"/>
      <c r="G60" s="85" t="s">
        <v>11</v>
      </c>
      <c r="H60" s="53"/>
      <c r="I60" s="87">
        <v>4</v>
      </c>
      <c r="J60" s="53"/>
      <c r="K60" s="87">
        <f>I60*E60</f>
        <v>8</v>
      </c>
      <c r="L60" s="53"/>
      <c r="M60" s="52"/>
    </row>
    <row r="61" spans="2:13" ht="6" customHeight="1" x14ac:dyDescent="0.25">
      <c r="B61" s="52"/>
      <c r="C61" s="53"/>
      <c r="D61" s="53"/>
      <c r="E61" s="53"/>
      <c r="F61" s="53"/>
      <c r="G61" s="53"/>
      <c r="H61" s="53"/>
      <c r="I61" s="53"/>
      <c r="J61" s="53"/>
      <c r="K61" s="80"/>
      <c r="L61" s="53"/>
      <c r="M61" s="52"/>
    </row>
    <row r="62" spans="2:13" x14ac:dyDescent="0.25">
      <c r="B62" s="52"/>
      <c r="C62" s="83" t="str">
        <f>'2c- FEB Métier'!C48</f>
        <v>Le projet nécessite-t-il la mise en place d'un partenariat externe métier ? *</v>
      </c>
      <c r="D62" s="53"/>
      <c r="E62" s="88">
        <f>VLOOKUP('2c- FEB Métier'!E48,OuiNon[],2,FALSE)</f>
        <v>2</v>
      </c>
      <c r="F62" s="53"/>
      <c r="G62" s="85" t="s">
        <v>13</v>
      </c>
      <c r="H62" s="53"/>
      <c r="I62" s="87">
        <v>2</v>
      </c>
      <c r="J62" s="53"/>
      <c r="K62" s="87">
        <f>I62*E62</f>
        <v>4</v>
      </c>
      <c r="L62" s="53"/>
      <c r="M62" s="52"/>
    </row>
    <row r="63" spans="2:13" ht="6" customHeight="1" x14ac:dyDescent="0.25">
      <c r="B63" s="52"/>
      <c r="C63" s="53"/>
      <c r="D63" s="53"/>
      <c r="E63" s="53"/>
      <c r="F63" s="53"/>
      <c r="G63" s="53"/>
      <c r="H63" s="53"/>
      <c r="I63" s="53"/>
      <c r="J63" s="53"/>
      <c r="K63" s="80"/>
      <c r="L63" s="53"/>
      <c r="M63" s="52"/>
    </row>
    <row r="64" spans="2:13" x14ac:dyDescent="0.25">
      <c r="B64" s="52"/>
      <c r="C64" s="83" t="str">
        <f>'2c- FEB Métier'!C44</f>
        <v>D'autres projets métier peuvent-ils impacter le projet concerné ? *</v>
      </c>
      <c r="D64" s="53"/>
      <c r="E64" s="88">
        <f>VLOOKUP('2c- FEB Métier'!E44,OuiNon[],2,FALSE)</f>
        <v>2</v>
      </c>
      <c r="F64" s="53"/>
      <c r="G64" s="85" t="s">
        <v>13</v>
      </c>
      <c r="H64" s="53"/>
      <c r="I64" s="87">
        <v>3</v>
      </c>
      <c r="J64" s="53"/>
      <c r="K64" s="87">
        <f>I64*E64</f>
        <v>6</v>
      </c>
      <c r="L64" s="53"/>
      <c r="M64" s="52"/>
    </row>
    <row r="65" spans="2:13" ht="6" customHeight="1" x14ac:dyDescent="0.25">
      <c r="B65" s="52"/>
      <c r="C65" s="53"/>
      <c r="D65" s="53"/>
      <c r="E65" s="53"/>
      <c r="F65" s="53"/>
      <c r="G65" s="53"/>
      <c r="H65" s="53"/>
      <c r="I65" s="53"/>
      <c r="J65" s="53"/>
      <c r="K65" s="80"/>
      <c r="L65" s="53"/>
      <c r="M65" s="52"/>
    </row>
    <row r="66" spans="2:13" ht="30" x14ac:dyDescent="0.25">
      <c r="B66" s="52"/>
      <c r="C66" s="83" t="str">
        <f>'2c- FEB Métier'!C50</f>
        <v>Le projet peut-il être capitalisé / mutualisé pour d’autres domaines / services / … ? *</v>
      </c>
      <c r="D66" s="53"/>
      <c r="E66" s="88">
        <f>VLOOKUP('2c- FEB Métier'!E50,OuiNon[],2,FALSE)</f>
        <v>2</v>
      </c>
      <c r="F66" s="53"/>
      <c r="G66" s="85" t="s">
        <v>13</v>
      </c>
      <c r="H66" s="53"/>
      <c r="I66" s="87">
        <v>2</v>
      </c>
      <c r="J66" s="53"/>
      <c r="K66" s="87">
        <f>I66*E66</f>
        <v>4</v>
      </c>
      <c r="L66" s="53"/>
      <c r="M66" s="52"/>
    </row>
    <row r="67" spans="2:13" ht="12" customHeight="1" x14ac:dyDescent="0.25">
      <c r="B67" s="52"/>
      <c r="C67" s="52"/>
      <c r="D67" s="52"/>
      <c r="E67" s="52"/>
      <c r="F67" s="52"/>
      <c r="G67" s="52"/>
      <c r="H67" s="52"/>
      <c r="I67" s="52"/>
      <c r="J67" s="52"/>
      <c r="K67" s="77"/>
      <c r="L67" s="52"/>
      <c r="M67" s="52"/>
    </row>
    <row r="68" spans="2:13" ht="7.5" customHeight="1" x14ac:dyDescent="0.25">
      <c r="B68" s="52"/>
      <c r="C68" s="73"/>
      <c r="D68" s="73"/>
      <c r="E68" s="73"/>
      <c r="F68" s="73"/>
      <c r="G68" s="73"/>
      <c r="H68" s="73"/>
      <c r="I68" s="73"/>
      <c r="J68" s="73"/>
      <c r="K68" s="74"/>
      <c r="L68" s="73"/>
      <c r="M68" s="52"/>
    </row>
    <row r="69" spans="2:13" ht="23.25" x14ac:dyDescent="0.25">
      <c r="B69" s="52"/>
      <c r="C69" s="70" t="str">
        <f>'2c- FEB Métier'!C53</f>
        <v>Contraintes</v>
      </c>
      <c r="D69" s="70"/>
      <c r="E69" s="79" t="str">
        <f>$E$5</f>
        <v>Note</v>
      </c>
      <c r="F69" s="70"/>
      <c r="G69" s="79" t="str">
        <f>$G$5</f>
        <v>Axe d'analyse</v>
      </c>
      <c r="H69" s="79"/>
      <c r="I69" s="79" t="str">
        <f>$I$5</f>
        <v>Pondération</v>
      </c>
      <c r="J69" s="79"/>
      <c r="K69" s="79" t="str">
        <f>$K$5</f>
        <v>Résultat</v>
      </c>
      <c r="L69" s="70"/>
      <c r="M69" s="52"/>
    </row>
    <row r="70" spans="2:13" ht="6" customHeight="1" x14ac:dyDescent="0.25">
      <c r="B70" s="52"/>
      <c r="C70" s="53"/>
      <c r="D70" s="53"/>
      <c r="E70" s="53"/>
      <c r="F70" s="53"/>
      <c r="G70" s="53"/>
      <c r="H70" s="53"/>
      <c r="I70" s="53"/>
      <c r="J70" s="53"/>
      <c r="K70" s="80"/>
      <c r="L70" s="53"/>
      <c r="M70" s="52"/>
    </row>
    <row r="71" spans="2:13" x14ac:dyDescent="0.25">
      <c r="B71" s="52"/>
      <c r="C71" s="83" t="str">
        <f>'2c- FEB Métier'!C55</f>
        <v>Existe-t-il des contraintes réglementaires ? *</v>
      </c>
      <c r="D71" s="53"/>
      <c r="E71" s="88">
        <f>VLOOKUP('2c- FEB Métier'!E55,OuiNon[],2,FALSE)</f>
        <v>2</v>
      </c>
      <c r="F71" s="53"/>
      <c r="G71" s="85" t="s">
        <v>12</v>
      </c>
      <c r="H71" s="53"/>
      <c r="I71" s="87">
        <v>2</v>
      </c>
      <c r="J71" s="53"/>
      <c r="K71" s="87">
        <f>I71*E71</f>
        <v>4</v>
      </c>
      <c r="L71" s="53"/>
      <c r="M71" s="52"/>
    </row>
    <row r="72" spans="2:13" ht="6" customHeight="1" x14ac:dyDescent="0.25">
      <c r="B72" s="52"/>
      <c r="C72" s="53"/>
      <c r="D72" s="53"/>
      <c r="E72" s="53"/>
      <c r="F72" s="53"/>
      <c r="G72" s="53"/>
      <c r="H72" s="53"/>
      <c r="I72" s="53"/>
      <c r="J72" s="53"/>
      <c r="K72" s="80"/>
      <c r="L72" s="53"/>
      <c r="M72" s="52"/>
    </row>
    <row r="73" spans="2:13" x14ac:dyDescent="0.25">
      <c r="B73" s="52"/>
      <c r="C73" s="83" t="str">
        <f>'2c- FEB Métier'!C57</f>
        <v>Le projet contient-il des données sensibles / personnelles ? *</v>
      </c>
      <c r="D73" s="53"/>
      <c r="E73" s="88">
        <f>VLOOKUP('2c- FEB Métier'!E57,OuiNon[],2,FALSE)</f>
        <v>2</v>
      </c>
      <c r="F73" s="53"/>
      <c r="G73" s="85" t="s">
        <v>13</v>
      </c>
      <c r="H73" s="53"/>
      <c r="I73" s="87">
        <v>3</v>
      </c>
      <c r="J73" s="53"/>
      <c r="K73" s="87">
        <f>I73*E73</f>
        <v>6</v>
      </c>
      <c r="L73" s="53"/>
      <c r="M73" s="52"/>
    </row>
    <row r="74" spans="2:13" ht="6" customHeight="1" x14ac:dyDescent="0.25">
      <c r="B74" s="52"/>
      <c r="C74" s="53"/>
      <c r="D74" s="53"/>
      <c r="E74" s="53"/>
      <c r="F74" s="53"/>
      <c r="G74" s="53"/>
      <c r="H74" s="53"/>
      <c r="I74" s="53"/>
      <c r="J74" s="53"/>
      <c r="K74" s="80"/>
      <c r="L74" s="53"/>
      <c r="M74" s="52"/>
    </row>
    <row r="75" spans="2:13" x14ac:dyDescent="0.25">
      <c r="B75" s="52"/>
      <c r="C75" s="83" t="str">
        <f>'2c- FEB Métier'!C59</f>
        <v>Quelle est la durée estimée du projet ? *</v>
      </c>
      <c r="D75" s="53"/>
      <c r="E75" s="88">
        <f>VLOOKUP('2c- FEB Métier'!E59,Durée[],2,FALSE)</f>
        <v>2</v>
      </c>
      <c r="F75" s="53"/>
      <c r="G75" s="85" t="s">
        <v>10</v>
      </c>
      <c r="H75" s="53"/>
      <c r="I75" s="87">
        <v>2</v>
      </c>
      <c r="J75" s="53"/>
      <c r="K75" s="87">
        <f>I75*E75</f>
        <v>4</v>
      </c>
      <c r="L75" s="53"/>
      <c r="M75" s="52"/>
    </row>
    <row r="76" spans="2:13" ht="6" customHeight="1" x14ac:dyDescent="0.25">
      <c r="B76" s="52"/>
      <c r="C76" s="53"/>
      <c r="D76" s="53"/>
      <c r="E76" s="53"/>
      <c r="F76" s="53"/>
      <c r="G76" s="53"/>
      <c r="H76" s="53"/>
      <c r="I76" s="53"/>
      <c r="J76" s="53"/>
      <c r="K76" s="80"/>
      <c r="L76" s="53"/>
      <c r="M76" s="52"/>
    </row>
    <row r="77" spans="2:13" x14ac:dyDescent="0.25">
      <c r="B77" s="52"/>
      <c r="C77" s="83" t="str">
        <f>'2c- FEB Métier'!C61</f>
        <v>Possibilité d'allotir le projet ? *</v>
      </c>
      <c r="D77" s="53"/>
      <c r="E77" s="88">
        <f>VLOOKUP('2c- FEB Métier'!E61,OuiNon[],2,FALSE)</f>
        <v>2</v>
      </c>
      <c r="F77" s="53"/>
      <c r="G77" s="85" t="s">
        <v>13</v>
      </c>
      <c r="H77" s="53"/>
      <c r="I77" s="87">
        <v>1</v>
      </c>
      <c r="J77" s="53"/>
      <c r="K77" s="87">
        <f>I77*E77</f>
        <v>2</v>
      </c>
      <c r="L77" s="53"/>
      <c r="M77" s="52"/>
    </row>
    <row r="78" spans="2:13" ht="6" customHeight="1" x14ac:dyDescent="0.25">
      <c r="B78" s="52"/>
      <c r="C78" s="53"/>
      <c r="D78" s="53"/>
      <c r="E78" s="53"/>
      <c r="F78" s="53"/>
      <c r="G78" s="53"/>
      <c r="H78" s="53"/>
      <c r="I78" s="53"/>
      <c r="J78" s="53"/>
      <c r="K78" s="80"/>
      <c r="L78" s="53"/>
      <c r="M78" s="52"/>
    </row>
    <row r="79" spans="2:13" x14ac:dyDescent="0.25">
      <c r="B79" s="52"/>
      <c r="C79" s="83" t="str">
        <f>'2c- FEB Métier'!C63</f>
        <v>La solution imaginée sera-t-elle pérenne dans le temps ? *</v>
      </c>
      <c r="D79" s="53"/>
      <c r="E79" s="88">
        <f>VLOOKUP('2c- FEB Métier'!E63,OuiNon[],2,FALSE)</f>
        <v>2</v>
      </c>
      <c r="F79" s="53"/>
      <c r="G79" s="85" t="s">
        <v>5</v>
      </c>
      <c r="H79" s="53"/>
      <c r="I79" s="87">
        <v>2</v>
      </c>
      <c r="J79" s="53"/>
      <c r="K79" s="87">
        <f>I79*E79</f>
        <v>4</v>
      </c>
      <c r="L79" s="53"/>
      <c r="M79" s="52"/>
    </row>
    <row r="80" spans="2:13" ht="12" customHeight="1" x14ac:dyDescent="0.25">
      <c r="B80" s="52"/>
      <c r="C80" s="52"/>
      <c r="D80" s="52"/>
      <c r="E80" s="52"/>
      <c r="F80" s="52"/>
      <c r="G80" s="52"/>
      <c r="H80" s="52"/>
      <c r="I80" s="52"/>
      <c r="J80" s="52"/>
      <c r="K80" s="77"/>
      <c r="L80" s="52"/>
      <c r="M80" s="52"/>
    </row>
    <row r="81" spans="2:13" ht="7.5" customHeight="1" x14ac:dyDescent="0.25">
      <c r="B81" s="52"/>
      <c r="C81" s="73"/>
      <c r="D81" s="73"/>
      <c r="E81" s="73"/>
      <c r="F81" s="73"/>
      <c r="G81" s="73"/>
      <c r="H81" s="73"/>
      <c r="I81" s="73"/>
      <c r="J81" s="73"/>
      <c r="K81" s="74"/>
      <c r="L81" s="73"/>
      <c r="M81" s="52"/>
    </row>
    <row r="82" spans="2:13" ht="23.25" x14ac:dyDescent="0.25">
      <c r="B82" s="52"/>
      <c r="C82" s="70" t="str">
        <f>'2c- FEB Métier'!C66</f>
        <v>Analyse de risque</v>
      </c>
      <c r="D82" s="70"/>
      <c r="E82" s="79" t="str">
        <f>$E$5</f>
        <v>Note</v>
      </c>
      <c r="F82" s="70"/>
      <c r="G82" s="79" t="str">
        <f>$G$5</f>
        <v>Axe d'analyse</v>
      </c>
      <c r="H82" s="79"/>
      <c r="I82" s="79" t="str">
        <f>$I$5</f>
        <v>Pondération</v>
      </c>
      <c r="J82" s="79"/>
      <c r="K82" s="79" t="str">
        <f>$K$5</f>
        <v>Résultat</v>
      </c>
      <c r="L82" s="70"/>
      <c r="M82" s="52"/>
    </row>
    <row r="83" spans="2:13" ht="6" customHeight="1" x14ac:dyDescent="0.25">
      <c r="B83" s="52"/>
      <c r="C83" s="53"/>
      <c r="D83" s="53"/>
      <c r="E83" s="53"/>
      <c r="F83" s="53"/>
      <c r="G83" s="53"/>
      <c r="H83" s="53"/>
      <c r="I83" s="53"/>
      <c r="J83" s="53"/>
      <c r="K83" s="80"/>
      <c r="L83" s="53"/>
      <c r="M83" s="52"/>
    </row>
    <row r="84" spans="2:13" x14ac:dyDescent="0.25">
      <c r="B84" s="52"/>
      <c r="C84" s="71" t="str">
        <f>'2c- FEB Métier'!C68</f>
        <v>Quelle est la charge métier estimée pour le service demandeur ? *</v>
      </c>
      <c r="D84" s="53"/>
      <c r="E84" s="88">
        <f>VLOOKUP('2c- FEB Métier'!E68,Impact[],2,FALSE)</f>
        <v>2</v>
      </c>
      <c r="F84" s="53"/>
      <c r="G84" s="85" t="s">
        <v>10</v>
      </c>
      <c r="H84" s="53"/>
      <c r="I84" s="87">
        <v>3</v>
      </c>
      <c r="J84" s="53"/>
      <c r="K84" s="87">
        <f>I84*E84</f>
        <v>6</v>
      </c>
      <c r="L84" s="53"/>
      <c r="M84" s="52"/>
    </row>
    <row r="85" spans="2:13" ht="6" customHeight="1" x14ac:dyDescent="0.25">
      <c r="B85" s="52"/>
      <c r="C85" s="53"/>
      <c r="D85" s="53"/>
      <c r="E85" s="53"/>
      <c r="F85" s="53"/>
      <c r="G85" s="53"/>
      <c r="H85" s="53"/>
      <c r="I85" s="53"/>
      <c r="J85" s="53"/>
      <c r="K85" s="80"/>
      <c r="L85" s="53"/>
      <c r="M85" s="52"/>
    </row>
    <row r="86" spans="2:13" ht="30" x14ac:dyDescent="0.25">
      <c r="B86" s="52"/>
      <c r="C86" s="71" t="str">
        <f>'2c- FEB Métier'!C70</f>
        <v>Les ressources métier nécessaires au projet sont-elles mobilisées / mobilisables sur la durée du projet ? *</v>
      </c>
      <c r="D86" s="53"/>
      <c r="E86" s="88">
        <f>VLOOKUP('2c- FEB Métier'!E70,OuiNon[],2,FALSE)</f>
        <v>2</v>
      </c>
      <c r="F86" s="53"/>
      <c r="G86" s="85" t="s">
        <v>13</v>
      </c>
      <c r="H86" s="53"/>
      <c r="I86" s="87">
        <v>2</v>
      </c>
      <c r="J86" s="53"/>
      <c r="K86" s="87">
        <f>I86*E86</f>
        <v>4</v>
      </c>
      <c r="L86" s="53"/>
      <c r="M86" s="52"/>
    </row>
    <row r="87" spans="2:13" ht="6" customHeight="1" x14ac:dyDescent="0.25">
      <c r="B87" s="52"/>
      <c r="C87" s="53"/>
      <c r="D87" s="53"/>
      <c r="E87" s="53"/>
      <c r="F87" s="53"/>
      <c r="G87" s="53"/>
      <c r="H87" s="53"/>
      <c r="I87" s="53"/>
      <c r="J87" s="53"/>
      <c r="K87" s="80"/>
      <c r="L87" s="53"/>
      <c r="M87" s="52"/>
    </row>
    <row r="88" spans="2:13" ht="30" x14ac:dyDescent="0.25">
      <c r="B88" s="52"/>
      <c r="C88" s="71" t="str">
        <f>'2c- FEB Métier'!C72</f>
        <v>Quels sont les coûts supportés par le métier estimés pour dérouler le projet ? *</v>
      </c>
      <c r="D88" s="53"/>
      <c r="E88" s="88">
        <f>VLOOKUP('2c- FEB Métier'!E72,Impact[],2,FALSE)</f>
        <v>2</v>
      </c>
      <c r="F88" s="53"/>
      <c r="G88" s="85" t="s">
        <v>10</v>
      </c>
      <c r="H88" s="53"/>
      <c r="I88" s="87">
        <v>3</v>
      </c>
      <c r="J88" s="53"/>
      <c r="K88" s="87">
        <f>I88*E88</f>
        <v>6</v>
      </c>
      <c r="L88" s="53"/>
      <c r="M88" s="52"/>
    </row>
    <row r="89" spans="2:13" ht="6" customHeight="1" x14ac:dyDescent="0.25">
      <c r="B89" s="52"/>
      <c r="C89" s="53"/>
      <c r="D89" s="53"/>
      <c r="E89" s="53"/>
      <c r="F89" s="53"/>
      <c r="G89" s="53"/>
      <c r="H89" s="53"/>
      <c r="I89" s="53"/>
      <c r="J89" s="53"/>
      <c r="K89" s="80"/>
      <c r="L89" s="53"/>
      <c r="M89" s="52"/>
    </row>
    <row r="90" spans="2:13" ht="30" x14ac:dyDescent="0.25">
      <c r="B90" s="52"/>
      <c r="C90" s="71" t="str">
        <f>'2c- FEB Métier'!C74</f>
        <v>Le projet nécessite-t-il une montée en compétence concernant le métier, pour la réalisation du projet ? *</v>
      </c>
      <c r="D90" s="53"/>
      <c r="E90" s="88">
        <f>VLOOKUP('2c- FEB Métier'!E74,OuiNon[],2,FALSE)</f>
        <v>2</v>
      </c>
      <c r="F90" s="53"/>
      <c r="G90" s="85" t="s">
        <v>5</v>
      </c>
      <c r="H90" s="53"/>
      <c r="I90" s="87">
        <v>3</v>
      </c>
      <c r="J90" s="53"/>
      <c r="K90" s="87">
        <f>I90*E90</f>
        <v>6</v>
      </c>
      <c r="L90" s="53"/>
      <c r="M90" s="52"/>
    </row>
    <row r="91" spans="2:13" ht="6" customHeight="1" x14ac:dyDescent="0.25">
      <c r="B91" s="52"/>
      <c r="C91" s="53"/>
      <c r="D91" s="53"/>
      <c r="E91" s="53"/>
      <c r="F91" s="53"/>
      <c r="G91" s="53"/>
      <c r="H91" s="53"/>
      <c r="I91" s="53"/>
      <c r="J91" s="53"/>
      <c r="K91" s="80"/>
      <c r="L91" s="53"/>
      <c r="M91" s="52"/>
    </row>
    <row r="92" spans="2:13" ht="30" x14ac:dyDescent="0.25">
      <c r="B92" s="52"/>
      <c r="C92" s="71" t="str">
        <f>'2c- FEB Métier'!C76</f>
        <v>Le projet nécessite-t-il d'identifier un groupe de travail avec d'autres services, directions ?</v>
      </c>
      <c r="D92" s="53"/>
      <c r="E92" s="88">
        <f>VLOOKUP('2c- FEB Métier'!E76,OuiNon[],2,FALSE)</f>
        <v>2</v>
      </c>
      <c r="F92" s="53"/>
      <c r="G92" s="85" t="s">
        <v>13</v>
      </c>
      <c r="H92" s="53"/>
      <c r="I92" s="87">
        <v>2</v>
      </c>
      <c r="J92" s="53"/>
      <c r="K92" s="87">
        <f>I92*E92</f>
        <v>4</v>
      </c>
      <c r="L92" s="53"/>
      <c r="M92" s="52"/>
    </row>
    <row r="93" spans="2:13" ht="12" customHeight="1" x14ac:dyDescent="0.25">
      <c r="B93" s="52"/>
      <c r="C93" s="52"/>
      <c r="D93" s="52"/>
      <c r="E93" s="52"/>
      <c r="F93" s="52"/>
      <c r="G93" s="52"/>
      <c r="H93" s="52"/>
      <c r="I93" s="52"/>
      <c r="J93" s="52"/>
      <c r="K93" s="77"/>
      <c r="L93" s="52"/>
      <c r="M93" s="52"/>
    </row>
    <row r="94" spans="2:13" ht="7.5" customHeight="1" x14ac:dyDescent="0.25">
      <c r="B94" s="52"/>
      <c r="C94" s="73"/>
      <c r="D94" s="73"/>
      <c r="E94" s="73"/>
      <c r="F94" s="73"/>
      <c r="G94" s="73"/>
      <c r="H94" s="73"/>
      <c r="I94" s="73"/>
      <c r="J94" s="73"/>
      <c r="K94" s="74"/>
      <c r="L94" s="73"/>
      <c r="M94" s="52"/>
    </row>
    <row r="95" spans="2:13" ht="23.25" x14ac:dyDescent="0.25">
      <c r="B95" s="52"/>
      <c r="C95" s="70" t="str">
        <f>'2c- FEB Métier'!C79</f>
        <v>Maturité</v>
      </c>
      <c r="D95" s="70"/>
      <c r="E95" s="79" t="str">
        <f>$E$5</f>
        <v>Note</v>
      </c>
      <c r="F95" s="70"/>
      <c r="G95" s="79" t="str">
        <f>$G$5</f>
        <v>Axe d'analyse</v>
      </c>
      <c r="H95" s="79"/>
      <c r="I95" s="79" t="str">
        <f>$I$5</f>
        <v>Pondération</v>
      </c>
      <c r="J95" s="79"/>
      <c r="K95" s="79" t="str">
        <f>$K$5</f>
        <v>Résultat</v>
      </c>
      <c r="L95" s="70"/>
      <c r="M95" s="52"/>
    </row>
    <row r="96" spans="2:13" ht="6" customHeight="1" x14ac:dyDescent="0.25">
      <c r="B96" s="52"/>
      <c r="C96" s="53"/>
      <c r="D96" s="53"/>
      <c r="E96" s="53"/>
      <c r="F96" s="53"/>
      <c r="G96" s="53"/>
      <c r="H96" s="53"/>
      <c r="I96" s="53"/>
      <c r="J96" s="53"/>
      <c r="K96" s="80"/>
      <c r="L96" s="53"/>
      <c r="M96" s="52"/>
    </row>
    <row r="97" spans="2:13" ht="30" x14ac:dyDescent="0.25">
      <c r="B97" s="52"/>
      <c r="C97" s="71" t="str">
        <f>'2c- FEB Métier'!C81</f>
        <v>Combien de fonctionnalités majeures sont nécessaires pour faire aboutir le projet ? *</v>
      </c>
      <c r="D97" s="53"/>
      <c r="E97" s="88">
        <f>VLOOKUP('2c- FEB Métier'!E81,Fonctionnalités[],2,FALSE)</f>
        <v>2</v>
      </c>
      <c r="F97" s="53"/>
      <c r="G97" s="85" t="s">
        <v>13</v>
      </c>
      <c r="H97" s="53"/>
      <c r="I97" s="87">
        <v>1</v>
      </c>
      <c r="J97" s="53"/>
      <c r="K97" s="87">
        <f>I97*E97</f>
        <v>2</v>
      </c>
      <c r="L97" s="53"/>
      <c r="M97" s="52"/>
    </row>
    <row r="98" spans="2:13" ht="6" customHeight="1" x14ac:dyDescent="0.25">
      <c r="B98" s="52"/>
      <c r="C98" s="53"/>
      <c r="D98" s="53"/>
      <c r="E98" s="53"/>
      <c r="F98" s="53"/>
      <c r="G98" s="53"/>
      <c r="H98" s="53"/>
      <c r="I98" s="53"/>
      <c r="J98" s="53"/>
      <c r="K98" s="80"/>
      <c r="L98" s="53"/>
      <c r="M98" s="52"/>
    </row>
    <row r="99" spans="2:13" x14ac:dyDescent="0.25">
      <c r="B99" s="52"/>
      <c r="C99" s="71" t="str">
        <f>'2c- FEB Métier'!C83</f>
        <v>Le projet nécessite-t-il de communiquer avec d'autres outils ? *</v>
      </c>
      <c r="D99" s="53"/>
      <c r="E99" s="88">
        <f>VLOOKUP('2c- FEB Métier'!E83,Note[],2,FALSE)</f>
        <v>2</v>
      </c>
      <c r="F99" s="53"/>
      <c r="G99" s="85" t="s">
        <v>13</v>
      </c>
      <c r="H99" s="53"/>
      <c r="I99" s="87">
        <v>1</v>
      </c>
      <c r="J99" s="53"/>
      <c r="K99" s="87">
        <f>I99*E99</f>
        <v>2</v>
      </c>
      <c r="L99" s="53"/>
      <c r="M99" s="52"/>
    </row>
    <row r="100" spans="2:13" ht="12" customHeight="1" x14ac:dyDescent="0.25">
      <c r="B100" s="52"/>
      <c r="C100" s="52"/>
      <c r="D100" s="52"/>
      <c r="E100" s="52"/>
      <c r="F100" s="52"/>
      <c r="G100" s="52"/>
      <c r="H100" s="52"/>
      <c r="I100" s="52"/>
      <c r="J100" s="52"/>
      <c r="K100" s="77"/>
      <c r="L100" s="52"/>
      <c r="M100" s="52"/>
    </row>
    <row r="101" spans="2:13" ht="9" customHeight="1" x14ac:dyDescent="0.25">
      <c r="B101" s="52"/>
      <c r="C101" s="73"/>
      <c r="D101" s="73"/>
      <c r="E101" s="73"/>
      <c r="F101" s="73"/>
      <c r="G101" s="73"/>
      <c r="H101" s="73"/>
      <c r="I101" s="73"/>
      <c r="J101" s="73"/>
      <c r="K101" s="74"/>
      <c r="L101" s="73"/>
      <c r="M101" s="73"/>
    </row>
    <row r="102" spans="2:13" ht="22.5" customHeight="1" x14ac:dyDescent="0.25">
      <c r="B102" s="75"/>
      <c r="C102" s="76" t="s">
        <v>246</v>
      </c>
      <c r="D102" s="75"/>
      <c r="E102" s="75"/>
      <c r="F102" s="75"/>
      <c r="G102" s="75"/>
      <c r="H102" s="75"/>
      <c r="I102" s="75"/>
      <c r="J102" s="75"/>
      <c r="K102" s="75"/>
      <c r="L102" s="75"/>
      <c r="M102" s="75"/>
    </row>
    <row r="103" spans="2:13" ht="23.25" x14ac:dyDescent="0.25">
      <c r="B103" s="52"/>
      <c r="C103" s="70" t="str">
        <f>'2c- FEB SI'!C3</f>
        <v>Généralités</v>
      </c>
      <c r="D103" s="70"/>
      <c r="E103" s="79" t="str">
        <f>$E$5</f>
        <v>Note</v>
      </c>
      <c r="F103" s="70"/>
      <c r="G103" s="79" t="str">
        <f>$G$5</f>
        <v>Axe d'analyse</v>
      </c>
      <c r="H103" s="79"/>
      <c r="I103" s="79" t="str">
        <f>$I$5</f>
        <v>Pondération</v>
      </c>
      <c r="J103" s="79"/>
      <c r="K103" s="79" t="str">
        <f>$K$5</f>
        <v>Résultat</v>
      </c>
      <c r="L103" s="70"/>
      <c r="M103" s="52"/>
    </row>
    <row r="104" spans="2:13" ht="6" customHeight="1" x14ac:dyDescent="0.25">
      <c r="B104" s="52"/>
      <c r="C104" s="62"/>
      <c r="D104" s="62"/>
      <c r="E104" s="62"/>
      <c r="F104" s="53"/>
      <c r="G104" s="53"/>
      <c r="H104" s="53"/>
      <c r="I104" s="53"/>
      <c r="J104" s="53"/>
      <c r="K104" s="80"/>
      <c r="L104" s="53"/>
      <c r="M104" s="52"/>
    </row>
    <row r="105" spans="2:13" ht="18.75" x14ac:dyDescent="0.25">
      <c r="B105" s="52"/>
      <c r="C105" s="71" t="str">
        <f>'2c- FEB SI'!C5</f>
        <v>Chef de projet SI</v>
      </c>
      <c r="D105" s="62"/>
      <c r="E105" s="86">
        <f>VLOOKUP('2c- FEB SI'!D5,OuiNon[],2,FALSE)</f>
        <v>2</v>
      </c>
      <c r="F105" s="53"/>
      <c r="G105" s="85" t="s">
        <v>13</v>
      </c>
      <c r="H105" s="53"/>
      <c r="I105" s="87">
        <v>1</v>
      </c>
      <c r="J105" s="53"/>
      <c r="K105" s="87">
        <f>I105*E105</f>
        <v>2</v>
      </c>
      <c r="L105" s="53"/>
      <c r="M105" s="52"/>
    </row>
    <row r="106" spans="2:13" ht="6" customHeight="1" x14ac:dyDescent="0.25">
      <c r="B106" s="52"/>
      <c r="C106" s="62"/>
      <c r="D106" s="62"/>
      <c r="E106" s="62"/>
      <c r="F106" s="53"/>
      <c r="G106" s="53"/>
      <c r="H106" s="53"/>
      <c r="I106" s="53"/>
      <c r="J106" s="53"/>
      <c r="K106" s="80"/>
      <c r="L106" s="53"/>
      <c r="M106" s="52"/>
    </row>
    <row r="107" spans="2:13" ht="18.75" x14ac:dyDescent="0.25">
      <c r="B107" s="52"/>
      <c r="C107" s="71" t="str">
        <f>'2c- FEB SI'!C7</f>
        <v>Avis RSSI / DPO</v>
      </c>
      <c r="D107" s="62"/>
      <c r="E107" s="86">
        <f>VLOOKUP('2c- FEB SI'!D7,OuiNon[],2,FALSE)</f>
        <v>2</v>
      </c>
      <c r="F107" s="53"/>
      <c r="G107" s="85" t="s">
        <v>5</v>
      </c>
      <c r="H107" s="53"/>
      <c r="I107" s="87">
        <v>1</v>
      </c>
      <c r="J107" s="53"/>
      <c r="K107" s="87">
        <f>I107*E107</f>
        <v>2</v>
      </c>
      <c r="L107" s="53"/>
      <c r="M107" s="52"/>
    </row>
    <row r="108" spans="2:13" ht="6" customHeight="1" x14ac:dyDescent="0.25">
      <c r="B108" s="52"/>
      <c r="C108" s="62"/>
      <c r="D108" s="62"/>
      <c r="E108" s="62"/>
      <c r="F108" s="62"/>
      <c r="G108" s="62"/>
      <c r="H108" s="62"/>
      <c r="I108" s="62"/>
      <c r="J108" s="62"/>
      <c r="K108" s="62"/>
      <c r="L108" s="53"/>
      <c r="M108" s="52"/>
    </row>
    <row r="109" spans="2:13" x14ac:dyDescent="0.25">
      <c r="B109" s="52"/>
      <c r="C109" s="71" t="str">
        <f>'2c- FEB SI'!C9</f>
        <v>Documentation associée</v>
      </c>
      <c r="D109" s="53"/>
      <c r="E109" s="83"/>
      <c r="F109" s="53"/>
      <c r="G109" s="83"/>
      <c r="H109" s="53"/>
      <c r="I109" s="83"/>
      <c r="J109" s="53"/>
      <c r="K109" s="83"/>
      <c r="L109" s="53"/>
      <c r="M109" s="52"/>
    </row>
    <row r="110" spans="2:13" ht="18.75" x14ac:dyDescent="0.25">
      <c r="B110" s="52"/>
      <c r="C110" s="68" t="str">
        <f>'2c- FEB SI'!C11</f>
        <v>Espace documentaire 1</v>
      </c>
      <c r="D110" s="62"/>
      <c r="E110" s="86">
        <f>VLOOKUP('2c- FEB SI'!D11,Stratégie[],2,FALSE)</f>
        <v>2</v>
      </c>
      <c r="F110" s="62"/>
      <c r="G110" s="85" t="s">
        <v>12</v>
      </c>
      <c r="H110" s="53"/>
      <c r="I110" s="87">
        <v>1</v>
      </c>
      <c r="J110" s="53"/>
      <c r="K110" s="87">
        <f>I110*E110</f>
        <v>2</v>
      </c>
      <c r="L110" s="53"/>
      <c r="M110" s="52"/>
    </row>
    <row r="111" spans="2:13" ht="6" customHeight="1" x14ac:dyDescent="0.25">
      <c r="B111" s="52"/>
      <c r="C111" s="62"/>
      <c r="D111" s="62"/>
      <c r="E111" s="62"/>
      <c r="F111" s="62"/>
      <c r="G111" s="62"/>
      <c r="H111" s="62"/>
      <c r="I111" s="62"/>
      <c r="J111" s="62"/>
      <c r="K111" s="62"/>
      <c r="L111" s="53"/>
      <c r="M111" s="52"/>
    </row>
    <row r="112" spans="2:13" ht="18.75" x14ac:dyDescent="0.25">
      <c r="B112" s="52"/>
      <c r="C112" s="68" t="str">
        <f>'2c- FEB SI'!C13</f>
        <v>Share Point</v>
      </c>
      <c r="D112" s="62"/>
      <c r="E112" s="86">
        <f>VLOOKUP('2c- FEB SI'!D13,OuiNon[],2,FALSE)</f>
        <v>2</v>
      </c>
      <c r="F112" s="62"/>
      <c r="G112" s="85" t="s">
        <v>12</v>
      </c>
      <c r="H112" s="53"/>
      <c r="I112" s="87">
        <v>1</v>
      </c>
      <c r="J112" s="53"/>
      <c r="K112" s="87">
        <f>I112*E112</f>
        <v>2</v>
      </c>
      <c r="L112" s="53"/>
      <c r="M112" s="52"/>
    </row>
    <row r="113" spans="2:13" ht="6" customHeight="1" x14ac:dyDescent="0.25">
      <c r="B113" s="52"/>
      <c r="C113" s="62"/>
      <c r="D113" s="62"/>
      <c r="E113" s="62"/>
      <c r="F113" s="62"/>
      <c r="G113" s="62"/>
      <c r="H113" s="62"/>
      <c r="I113" s="62"/>
      <c r="J113" s="62"/>
      <c r="K113" s="62"/>
      <c r="L113" s="53"/>
      <c r="M113" s="52"/>
    </row>
    <row r="114" spans="2:13" ht="18.75" x14ac:dyDescent="0.25">
      <c r="B114" s="52"/>
      <c r="C114" s="68" t="str">
        <f>'2c- FEB SI'!C15</f>
        <v>Teams</v>
      </c>
      <c r="D114" s="62"/>
      <c r="E114" s="86">
        <f>VLOOKUP('2c- FEB SI'!D15,OuiNon[],2,FALSE)</f>
        <v>2</v>
      </c>
      <c r="F114" s="62"/>
      <c r="G114" s="85" t="s">
        <v>12</v>
      </c>
      <c r="H114" s="53"/>
      <c r="I114" s="87">
        <v>1</v>
      </c>
      <c r="J114" s="53"/>
      <c r="K114" s="87">
        <f>I114*E114</f>
        <v>2</v>
      </c>
      <c r="L114" s="53"/>
      <c r="M114" s="52"/>
    </row>
    <row r="115" spans="2:13" ht="6" customHeight="1" x14ac:dyDescent="0.25">
      <c r="B115" s="52"/>
      <c r="C115" s="62"/>
      <c r="D115" s="62"/>
      <c r="E115" s="62"/>
      <c r="F115" s="62"/>
      <c r="G115" s="62"/>
      <c r="H115" s="62"/>
      <c r="I115" s="62"/>
      <c r="J115" s="62"/>
      <c r="K115" s="62"/>
      <c r="L115" s="53"/>
      <c r="M115" s="52"/>
    </row>
    <row r="116" spans="2:13" ht="18.75" x14ac:dyDescent="0.25">
      <c r="B116" s="52"/>
      <c r="C116" s="68" t="str">
        <f>'2c- FEB SI'!C17</f>
        <v>Alfresco</v>
      </c>
      <c r="D116" s="62"/>
      <c r="E116" s="86">
        <f>VLOOKUP('2c- FEB SI'!D17,OuiNon[],2,FALSE)</f>
        <v>2</v>
      </c>
      <c r="F116" s="62"/>
      <c r="G116" s="85" t="s">
        <v>12</v>
      </c>
      <c r="H116" s="53"/>
      <c r="I116" s="87">
        <v>1</v>
      </c>
      <c r="J116" s="53"/>
      <c r="K116" s="87">
        <f>I116*E116</f>
        <v>2</v>
      </c>
      <c r="L116" s="53"/>
      <c r="M116" s="52"/>
    </row>
    <row r="117" spans="2:13" ht="6" customHeight="1" x14ac:dyDescent="0.25">
      <c r="B117" s="52"/>
      <c r="C117" s="62"/>
      <c r="D117" s="62"/>
      <c r="E117" s="62"/>
      <c r="F117" s="53"/>
      <c r="G117" s="53"/>
      <c r="H117" s="53"/>
      <c r="I117" s="53"/>
      <c r="J117" s="53"/>
      <c r="K117" s="80"/>
      <c r="L117" s="53"/>
      <c r="M117" s="52"/>
    </row>
    <row r="118" spans="2:13" ht="18.75" x14ac:dyDescent="0.25">
      <c r="B118" s="52"/>
      <c r="C118" s="71" t="str">
        <f>'2c- FEB SI'!C19</f>
        <v>L'architecture du SI est-elle impactée ?</v>
      </c>
      <c r="D118" s="62"/>
      <c r="E118" s="86">
        <f>VLOOKUP('2c- FEB SI'!D19,OuiNon[],2,FALSE)</f>
        <v>2</v>
      </c>
      <c r="F118" s="53"/>
      <c r="G118" s="85" t="s">
        <v>5</v>
      </c>
      <c r="H118" s="53"/>
      <c r="I118" s="87">
        <v>1</v>
      </c>
      <c r="J118" s="53"/>
      <c r="K118" s="87">
        <f>I118*E118</f>
        <v>2</v>
      </c>
      <c r="L118" s="53"/>
      <c r="M118" s="52"/>
    </row>
    <row r="119" spans="2:13" ht="6" customHeight="1" x14ac:dyDescent="0.25">
      <c r="B119" s="52"/>
      <c r="C119" s="62"/>
      <c r="D119" s="62"/>
      <c r="E119" s="62"/>
      <c r="F119" s="53"/>
      <c r="G119" s="53"/>
      <c r="H119" s="53"/>
      <c r="I119" s="53"/>
      <c r="J119" s="53"/>
      <c r="K119" s="80"/>
      <c r="L119" s="53"/>
      <c r="M119" s="52"/>
    </row>
    <row r="120" spans="2:13" ht="18.75" x14ac:dyDescent="0.25">
      <c r="B120" s="52"/>
      <c r="C120" s="71" t="str">
        <f>'2c- FEB SI'!C21</f>
        <v>Le besoin nécessite-t-il une réflexion réseau / infrastructure ?</v>
      </c>
      <c r="D120" s="62"/>
      <c r="E120" s="86">
        <f>VLOOKUP('2c- FEB SI'!D21,OuiNon[],2,FALSE)</f>
        <v>2</v>
      </c>
      <c r="F120" s="53"/>
      <c r="G120" s="85" t="s">
        <v>13</v>
      </c>
      <c r="H120" s="53"/>
      <c r="I120" s="87">
        <v>1</v>
      </c>
      <c r="J120" s="53"/>
      <c r="K120" s="87">
        <f>I120*E120</f>
        <v>2</v>
      </c>
      <c r="L120" s="53"/>
      <c r="M120" s="52"/>
    </row>
    <row r="121" spans="2:13" ht="7.5" customHeight="1" x14ac:dyDescent="0.25">
      <c r="B121" s="52"/>
      <c r="C121" s="52"/>
      <c r="D121" s="52"/>
      <c r="E121" s="52"/>
      <c r="F121" s="52"/>
      <c r="G121" s="52"/>
      <c r="H121" s="52"/>
      <c r="I121" s="52"/>
      <c r="J121" s="52"/>
      <c r="K121" s="52"/>
      <c r="L121" s="52"/>
      <c r="M121" s="52"/>
    </row>
    <row r="122" spans="2:13" ht="7.5" customHeight="1" x14ac:dyDescent="0.25">
      <c r="B122" s="52"/>
      <c r="C122" s="73"/>
      <c r="D122" s="73"/>
      <c r="E122" s="73"/>
      <c r="F122" s="73"/>
      <c r="G122" s="73"/>
      <c r="H122" s="73"/>
      <c r="I122" s="73"/>
      <c r="J122" s="73"/>
      <c r="K122" s="74"/>
      <c r="L122" s="73"/>
      <c r="M122" s="52"/>
    </row>
    <row r="123" spans="2:13" ht="23.25" x14ac:dyDescent="0.25">
      <c r="B123" s="52"/>
      <c r="C123" s="70" t="str">
        <f>'2c- FEB SI'!C24</f>
        <v>Stratégie</v>
      </c>
      <c r="D123" s="70"/>
      <c r="E123" s="79" t="str">
        <f>$E$5</f>
        <v>Note</v>
      </c>
      <c r="F123" s="70"/>
      <c r="G123" s="79" t="str">
        <f>$G$5</f>
        <v>Axe d'analyse</v>
      </c>
      <c r="H123" s="79"/>
      <c r="I123" s="79" t="str">
        <f>$I$5</f>
        <v>Pondération</v>
      </c>
      <c r="J123" s="79"/>
      <c r="K123" s="79" t="str">
        <f>$K$5</f>
        <v>Résultat</v>
      </c>
      <c r="L123" s="70"/>
      <c r="M123" s="52"/>
    </row>
    <row r="124" spans="2:13" ht="6" customHeight="1" x14ac:dyDescent="0.25">
      <c r="B124" s="52"/>
      <c r="C124" s="62"/>
      <c r="D124" s="62"/>
      <c r="E124" s="62"/>
      <c r="F124" s="53"/>
      <c r="G124" s="53"/>
      <c r="H124" s="53"/>
      <c r="I124" s="53"/>
      <c r="J124" s="53"/>
      <c r="K124" s="80"/>
      <c r="L124" s="53"/>
      <c r="M124" s="52"/>
    </row>
    <row r="125" spans="2:13" ht="18.75" x14ac:dyDescent="0.25">
      <c r="B125" s="52"/>
      <c r="C125" s="71" t="str">
        <f>'2c- FEB SI'!C26</f>
        <v>Le besoin est-il clairement posé ?</v>
      </c>
      <c r="D125" s="62"/>
      <c r="E125" s="86">
        <f>VLOOKUP('2c- FEB SI'!D26,OuiNon[],2,FALSE)</f>
        <v>2</v>
      </c>
      <c r="F125" s="53"/>
      <c r="G125" s="85" t="s">
        <v>13</v>
      </c>
      <c r="H125" s="53"/>
      <c r="I125" s="87">
        <v>1</v>
      </c>
      <c r="J125" s="53"/>
      <c r="K125" s="87">
        <f>I125*E125</f>
        <v>2</v>
      </c>
      <c r="L125" s="53"/>
      <c r="M125" s="52"/>
    </row>
    <row r="126" spans="2:13" ht="6" customHeight="1" x14ac:dyDescent="0.25">
      <c r="B126" s="52"/>
      <c r="C126" s="62"/>
      <c r="D126" s="62"/>
      <c r="E126" s="62"/>
      <c r="F126" s="53"/>
      <c r="G126" s="53"/>
      <c r="H126" s="53"/>
      <c r="I126" s="53"/>
      <c r="J126" s="53"/>
      <c r="K126" s="80"/>
      <c r="L126" s="53"/>
      <c r="M126" s="52"/>
    </row>
    <row r="127" spans="2:13" ht="18.75" x14ac:dyDescent="0.25">
      <c r="B127" s="52"/>
      <c r="C127" s="71" t="str">
        <f>'2c- FEB SI'!C28</f>
        <v>Ce besoin est-il en adéquation avec la stratégie SI ? Le schéma directeur ?</v>
      </c>
      <c r="D127" s="62"/>
      <c r="E127" s="86">
        <f>VLOOKUP('2c- FEB SI'!D28,OuiNon[],2,FALSE)</f>
        <v>2</v>
      </c>
      <c r="F127" s="53"/>
      <c r="G127" s="85" t="s">
        <v>5</v>
      </c>
      <c r="H127" s="53"/>
      <c r="I127" s="87">
        <v>1</v>
      </c>
      <c r="J127" s="53"/>
      <c r="K127" s="87">
        <f>I127*E127</f>
        <v>2</v>
      </c>
      <c r="L127" s="53"/>
      <c r="M127" s="52"/>
    </row>
    <row r="128" spans="2:13" ht="6" customHeight="1" x14ac:dyDescent="0.25">
      <c r="B128" s="52"/>
      <c r="C128" s="62"/>
      <c r="D128" s="62"/>
      <c r="E128" s="62"/>
      <c r="F128" s="62"/>
      <c r="G128" s="62"/>
      <c r="H128" s="62"/>
      <c r="I128" s="62"/>
      <c r="J128" s="62"/>
      <c r="K128" s="62"/>
      <c r="L128" s="53"/>
      <c r="M128" s="52"/>
    </row>
    <row r="129" spans="2:13" x14ac:dyDescent="0.25">
      <c r="B129" s="52"/>
      <c r="C129" s="71" t="str">
        <f>'2c- FEB SI'!C30</f>
        <v>Enjeu(x) stratégique(s) concerné(s) du schéma directeur numérique *</v>
      </c>
      <c r="D129" s="53"/>
      <c r="E129" s="83"/>
      <c r="F129" s="53"/>
      <c r="G129" s="83"/>
      <c r="H129" s="53"/>
      <c r="I129" s="83"/>
      <c r="J129" s="53"/>
      <c r="K129" s="83"/>
      <c r="L129" s="53"/>
      <c r="M129" s="52"/>
    </row>
    <row r="130" spans="2:13" ht="18.75" x14ac:dyDescent="0.25">
      <c r="B130" s="52"/>
      <c r="C130" s="68" t="str">
        <f>'2c- FEB SI'!C32</f>
        <v>Enjeu 1</v>
      </c>
      <c r="D130" s="62"/>
      <c r="E130" s="86">
        <f>VLOOKUP('2c- FEB SI'!D32,Stratégie[],2,FALSE)</f>
        <v>2</v>
      </c>
      <c r="F130" s="62"/>
      <c r="G130" s="85" t="s">
        <v>5</v>
      </c>
      <c r="H130" s="53"/>
      <c r="I130" s="87">
        <v>1</v>
      </c>
      <c r="J130" s="53"/>
      <c r="K130" s="87">
        <f>I130*E130</f>
        <v>2</v>
      </c>
      <c r="L130" s="53"/>
      <c r="M130" s="52"/>
    </row>
    <row r="131" spans="2:13" ht="3" customHeight="1" x14ac:dyDescent="0.25">
      <c r="B131" s="52"/>
      <c r="C131" s="62"/>
      <c r="D131" s="62"/>
      <c r="E131" s="62"/>
      <c r="F131" s="62"/>
      <c r="G131" s="62"/>
      <c r="H131" s="62"/>
      <c r="I131" s="62"/>
      <c r="J131" s="62"/>
      <c r="K131" s="62"/>
      <c r="L131" s="53"/>
      <c r="M131" s="52"/>
    </row>
    <row r="132" spans="2:13" ht="18.75" x14ac:dyDescent="0.25">
      <c r="B132" s="52"/>
      <c r="C132" s="68" t="str">
        <f>'2c- FEB SI'!C34</f>
        <v>Enjeu 2</v>
      </c>
      <c r="D132" s="62"/>
      <c r="E132" s="86">
        <f>VLOOKUP('2c- FEB SI'!D34,OuiNon[],2,FALSE)</f>
        <v>2</v>
      </c>
      <c r="F132" s="62"/>
      <c r="G132" s="85" t="s">
        <v>5</v>
      </c>
      <c r="H132" s="53"/>
      <c r="I132" s="87">
        <v>1</v>
      </c>
      <c r="J132" s="53"/>
      <c r="K132" s="87">
        <f>I132*E132</f>
        <v>2</v>
      </c>
      <c r="L132" s="53"/>
      <c r="M132" s="52"/>
    </row>
    <row r="133" spans="2:13" ht="3" customHeight="1" x14ac:dyDescent="0.25">
      <c r="B133" s="52"/>
      <c r="C133" s="62"/>
      <c r="D133" s="62"/>
      <c r="E133" s="62"/>
      <c r="F133" s="62"/>
      <c r="G133" s="62"/>
      <c r="H133" s="62"/>
      <c r="I133" s="62"/>
      <c r="J133" s="62"/>
      <c r="K133" s="62"/>
      <c r="L133" s="53"/>
      <c r="M133" s="52"/>
    </row>
    <row r="134" spans="2:13" ht="18.75" x14ac:dyDescent="0.25">
      <c r="B134" s="52"/>
      <c r="C134" s="68" t="str">
        <f>'2c- FEB SI'!C36</f>
        <v>Enjeu 3</v>
      </c>
      <c r="D134" s="62"/>
      <c r="E134" s="86">
        <f>VLOOKUP('2c- FEB SI'!D36,OuiNon[],2,FALSE)</f>
        <v>2</v>
      </c>
      <c r="F134" s="62"/>
      <c r="G134" s="85" t="s">
        <v>5</v>
      </c>
      <c r="H134" s="53"/>
      <c r="I134" s="87">
        <v>1</v>
      </c>
      <c r="J134" s="53"/>
      <c r="K134" s="87">
        <f>I134*E134</f>
        <v>2</v>
      </c>
      <c r="L134" s="53"/>
      <c r="M134" s="52"/>
    </row>
    <row r="135" spans="2:13" ht="3" customHeight="1" x14ac:dyDescent="0.25">
      <c r="B135" s="52"/>
      <c r="C135" s="62"/>
      <c r="D135" s="62"/>
      <c r="E135" s="62"/>
      <c r="F135" s="62"/>
      <c r="G135" s="62"/>
      <c r="H135" s="62"/>
      <c r="I135" s="62"/>
      <c r="J135" s="62"/>
      <c r="K135" s="62"/>
      <c r="L135" s="53"/>
      <c r="M135" s="52"/>
    </row>
    <row r="136" spans="2:13" ht="18.75" x14ac:dyDescent="0.25">
      <c r="B136" s="52"/>
      <c r="C136" s="68" t="str">
        <f>'2c- FEB SI'!C38</f>
        <v>Enjeu 4</v>
      </c>
      <c r="D136" s="62"/>
      <c r="E136" s="86">
        <f>VLOOKUP('2c- FEB SI'!D38,OuiNon[],2,FALSE)</f>
        <v>2</v>
      </c>
      <c r="F136" s="62"/>
      <c r="G136" s="85" t="s">
        <v>5</v>
      </c>
      <c r="H136" s="53"/>
      <c r="I136" s="87">
        <v>1</v>
      </c>
      <c r="J136" s="53"/>
      <c r="K136" s="87">
        <f>I136*E136</f>
        <v>2</v>
      </c>
      <c r="L136" s="53"/>
      <c r="M136" s="52"/>
    </row>
    <row r="137" spans="2:13" ht="6" customHeight="1" x14ac:dyDescent="0.25">
      <c r="B137" s="52"/>
      <c r="C137" s="62"/>
      <c r="D137" s="62"/>
      <c r="E137" s="62"/>
      <c r="F137" s="53"/>
      <c r="G137" s="53"/>
      <c r="H137" s="53"/>
      <c r="I137" s="53"/>
      <c r="J137" s="53"/>
      <c r="K137" s="80"/>
      <c r="L137" s="53"/>
      <c r="M137" s="52"/>
    </row>
    <row r="138" spans="2:13" ht="18.75" x14ac:dyDescent="0.25">
      <c r="B138" s="52"/>
      <c r="C138" s="71" t="str">
        <f>'2c- FEB SI'!C40</f>
        <v>Ce besoin permet-il de rationaliser le SI ?</v>
      </c>
      <c r="D138" s="62"/>
      <c r="E138" s="86">
        <f>VLOOKUP('2c- FEB SI'!D40,OuiNon[],2,FALSE)</f>
        <v>2</v>
      </c>
      <c r="F138" s="53"/>
      <c r="G138" s="85" t="s">
        <v>5</v>
      </c>
      <c r="H138" s="53"/>
      <c r="I138" s="87">
        <v>1</v>
      </c>
      <c r="J138" s="53"/>
      <c r="K138" s="87">
        <f>I138*E138</f>
        <v>2</v>
      </c>
      <c r="L138" s="53"/>
      <c r="M138" s="52"/>
    </row>
    <row r="139" spans="2:13" ht="6" customHeight="1" x14ac:dyDescent="0.25">
      <c r="B139" s="52"/>
      <c r="C139" s="62"/>
      <c r="D139" s="62"/>
      <c r="E139" s="62"/>
      <c r="F139" s="53"/>
      <c r="G139" s="53"/>
      <c r="H139" s="53"/>
      <c r="I139" s="53"/>
      <c r="J139" s="53"/>
      <c r="K139" s="80"/>
      <c r="L139" s="53"/>
      <c r="M139" s="52"/>
    </row>
    <row r="140" spans="2:13" ht="18.75" x14ac:dyDescent="0.25">
      <c r="B140" s="52"/>
      <c r="C140" s="71" t="str">
        <f>'2c- FEB SI'!C42</f>
        <v>Ce besoin impacte-t-il la sécurité du SI ?</v>
      </c>
      <c r="D140" s="62"/>
      <c r="E140" s="86">
        <f>VLOOKUP('2c- FEB SI'!D42,OuiNon[],2,FALSE)</f>
        <v>2</v>
      </c>
      <c r="F140" s="53"/>
      <c r="G140" s="85" t="s">
        <v>13</v>
      </c>
      <c r="H140" s="53"/>
      <c r="I140" s="87">
        <v>1</v>
      </c>
      <c r="J140" s="53"/>
      <c r="K140" s="87">
        <f>I140*E140</f>
        <v>2</v>
      </c>
      <c r="L140" s="53"/>
      <c r="M140" s="52"/>
    </row>
    <row r="141" spans="2:13" x14ac:dyDescent="0.25">
      <c r="B141" s="52"/>
      <c r="C141" s="52"/>
      <c r="D141" s="52"/>
      <c r="E141" s="52"/>
      <c r="F141" s="52"/>
      <c r="G141" s="52"/>
      <c r="H141" s="52"/>
      <c r="I141" s="52"/>
      <c r="J141" s="52"/>
      <c r="K141" s="52"/>
      <c r="L141" s="52"/>
      <c r="M141" s="52"/>
    </row>
    <row r="142" spans="2:13" ht="7.5" customHeight="1" x14ac:dyDescent="0.25">
      <c r="B142" s="52"/>
      <c r="C142" s="73"/>
      <c r="D142" s="73"/>
      <c r="E142" s="73"/>
      <c r="F142" s="73"/>
      <c r="G142" s="73"/>
      <c r="H142" s="73"/>
      <c r="I142" s="73"/>
      <c r="J142" s="73"/>
      <c r="K142" s="73"/>
      <c r="L142" s="73"/>
      <c r="M142" s="52"/>
    </row>
    <row r="143" spans="2:13" ht="23.25" x14ac:dyDescent="0.25">
      <c r="B143" s="52"/>
      <c r="C143" s="70" t="str">
        <f>'2c- FEB SI'!C45</f>
        <v>Complexité</v>
      </c>
      <c r="D143" s="52"/>
      <c r="E143" s="79" t="str">
        <f>$E$5</f>
        <v>Note</v>
      </c>
      <c r="F143" s="70"/>
      <c r="G143" s="79" t="str">
        <f>$G$5</f>
        <v>Axe d'analyse</v>
      </c>
      <c r="H143" s="79"/>
      <c r="I143" s="79" t="str">
        <f>$I$5</f>
        <v>Pondération</v>
      </c>
      <c r="J143" s="79"/>
      <c r="K143" s="79" t="str">
        <f>$K$5</f>
        <v>Résultat</v>
      </c>
      <c r="L143" s="70"/>
      <c r="M143" s="52"/>
    </row>
    <row r="144" spans="2:13" ht="6.75" customHeight="1" x14ac:dyDescent="0.25">
      <c r="B144" s="52"/>
      <c r="C144" s="62"/>
      <c r="D144" s="62"/>
      <c r="E144" s="62"/>
      <c r="F144" s="53"/>
      <c r="G144" s="53"/>
      <c r="H144" s="53"/>
      <c r="I144" s="53"/>
      <c r="J144" s="53"/>
      <c r="K144" s="80"/>
      <c r="L144" s="53"/>
      <c r="M144" s="52"/>
    </row>
    <row r="145" spans="2:13" ht="18.75" x14ac:dyDescent="0.25">
      <c r="B145" s="52"/>
      <c r="C145" s="71" t="str">
        <f>'2c- FEB SI'!C47</f>
        <v>Ce besoin nécessite-t-il de travailler sur des interfaces ?</v>
      </c>
      <c r="D145" s="62"/>
      <c r="E145" s="86">
        <f>VLOOKUP('2c- FEB SI'!D47,OuiNon[],2,FALSE)</f>
        <v>2</v>
      </c>
      <c r="F145" s="53"/>
      <c r="G145" s="85" t="s">
        <v>13</v>
      </c>
      <c r="H145" s="53"/>
      <c r="I145" s="87">
        <v>1</v>
      </c>
      <c r="J145" s="53"/>
      <c r="K145" s="87">
        <f>I145*E145</f>
        <v>2</v>
      </c>
      <c r="L145" s="53"/>
      <c r="M145" s="52"/>
    </row>
    <row r="146" spans="2:13" ht="6.75" customHeight="1" x14ac:dyDescent="0.25">
      <c r="B146" s="52"/>
      <c r="C146" s="62"/>
      <c r="D146" s="62"/>
      <c r="E146" s="62" t="s">
        <v>247</v>
      </c>
      <c r="F146" s="53"/>
      <c r="G146" s="53"/>
      <c r="H146" s="53"/>
      <c r="I146" s="53"/>
      <c r="J146" s="53"/>
      <c r="K146" s="80"/>
      <c r="L146" s="53"/>
      <c r="M146" s="52"/>
    </row>
    <row r="147" spans="2:13" ht="30" x14ac:dyDescent="0.25">
      <c r="B147" s="52"/>
      <c r="C147" s="71" t="str">
        <f>'2c- FEB SI'!C49</f>
        <v>Ce besoin impacte-t-il d'autres besoins ? Est-il en lien avec d'autres besoins ?</v>
      </c>
      <c r="D147" s="62"/>
      <c r="E147" s="86">
        <f>VLOOKUP('2c- FEB SI'!D49,OuiNon[],2,FALSE)</f>
        <v>2</v>
      </c>
      <c r="F147" s="53"/>
      <c r="G147" s="85" t="s">
        <v>13</v>
      </c>
      <c r="H147" s="53"/>
      <c r="I147" s="87">
        <v>1</v>
      </c>
      <c r="J147" s="53"/>
      <c r="K147" s="87">
        <f>I147*E147</f>
        <v>2</v>
      </c>
      <c r="L147" s="53"/>
      <c r="M147" s="52"/>
    </row>
    <row r="148" spans="2:13" ht="6.75" customHeight="1" x14ac:dyDescent="0.25">
      <c r="B148" s="52"/>
      <c r="C148" s="62"/>
      <c r="D148" s="62"/>
      <c r="E148" s="62"/>
      <c r="F148" s="53"/>
      <c r="G148" s="53"/>
      <c r="H148" s="53"/>
      <c r="I148" s="53"/>
      <c r="J148" s="53"/>
      <c r="K148" s="80"/>
      <c r="L148" s="53"/>
      <c r="M148" s="52"/>
    </row>
    <row r="149" spans="2:13" ht="18.75" x14ac:dyDescent="0.25">
      <c r="B149" s="52"/>
      <c r="C149" s="71" t="str">
        <f>'2c- FEB SI'!C51</f>
        <v>Ce besoin nécessite-t-il de réaliser de la reprise de données ?</v>
      </c>
      <c r="D149" s="62"/>
      <c r="E149" s="86">
        <f>VLOOKUP('2c- FEB SI'!D51,OuiNon[],2,FALSE)</f>
        <v>2</v>
      </c>
      <c r="F149" s="53"/>
      <c r="G149" s="85" t="s">
        <v>13</v>
      </c>
      <c r="H149" s="53"/>
      <c r="I149" s="87">
        <v>1</v>
      </c>
      <c r="J149" s="53"/>
      <c r="K149" s="87">
        <f>I149*E149</f>
        <v>2</v>
      </c>
      <c r="L149" s="53"/>
      <c r="M149" s="52"/>
    </row>
    <row r="150" spans="2:13" ht="6.75" customHeight="1" x14ac:dyDescent="0.25">
      <c r="B150" s="52"/>
      <c r="C150" s="62"/>
      <c r="D150" s="62"/>
      <c r="E150" s="62"/>
      <c r="F150" s="53"/>
      <c r="G150" s="53"/>
      <c r="H150" s="53"/>
      <c r="I150" s="53"/>
      <c r="J150" s="53"/>
      <c r="K150" s="80"/>
      <c r="L150" s="53"/>
      <c r="M150" s="52"/>
    </row>
    <row r="151" spans="2:13" ht="18.75" x14ac:dyDescent="0.25">
      <c r="B151" s="52"/>
      <c r="C151" s="71" t="str">
        <f>'2c- FEB SI'!C53</f>
        <v>Ce besoin nécessite-t-il des compétences spécifiques ?</v>
      </c>
      <c r="D151" s="62"/>
      <c r="E151" s="86">
        <f>VLOOKUP('2c- FEB SI'!D53,OuiNon[],2,FALSE)</f>
        <v>2</v>
      </c>
      <c r="F151" s="53"/>
      <c r="G151" s="85" t="s">
        <v>13</v>
      </c>
      <c r="H151" s="53"/>
      <c r="I151" s="87">
        <v>1</v>
      </c>
      <c r="J151" s="53"/>
      <c r="K151" s="87">
        <f>I151*E151</f>
        <v>2</v>
      </c>
      <c r="L151" s="53"/>
      <c r="M151" s="52"/>
    </row>
    <row r="152" spans="2:13" ht="6.75" customHeight="1" x14ac:dyDescent="0.25">
      <c r="B152" s="52"/>
      <c r="C152" s="62"/>
      <c r="D152" s="62"/>
      <c r="E152" s="62"/>
      <c r="F152" s="53"/>
      <c r="G152" s="53"/>
      <c r="H152" s="53"/>
      <c r="I152" s="53"/>
      <c r="J152" s="53"/>
      <c r="K152" s="80"/>
      <c r="L152" s="53"/>
      <c r="M152" s="52"/>
    </row>
    <row r="153" spans="2:13" ht="18.75" x14ac:dyDescent="0.25">
      <c r="B153" s="52"/>
      <c r="C153" s="71" t="str">
        <f>'2c- FEB SI'!C55</f>
        <v>Hébergement interne ou en SaaS ?</v>
      </c>
      <c r="D153" s="62"/>
      <c r="E153" s="86">
        <f>VLOOKUP('2c- FEB SI'!D55,Hébergement[],2,FALSE)</f>
        <v>2</v>
      </c>
      <c r="F153" s="53"/>
      <c r="G153" s="85" t="s">
        <v>5</v>
      </c>
      <c r="H153" s="53"/>
      <c r="I153" s="87">
        <v>1</v>
      </c>
      <c r="J153" s="53"/>
      <c r="K153" s="87">
        <f>I153*E153</f>
        <v>2</v>
      </c>
      <c r="L153" s="53"/>
      <c r="M153" s="52"/>
    </row>
    <row r="154" spans="2:13" ht="6.75" customHeight="1" x14ac:dyDescent="0.25">
      <c r="B154" s="52"/>
      <c r="C154" s="62"/>
      <c r="D154" s="62"/>
      <c r="E154" s="62"/>
      <c r="F154" s="53"/>
      <c r="G154" s="53"/>
      <c r="H154" s="53"/>
      <c r="I154" s="53"/>
      <c r="J154" s="53"/>
      <c r="K154" s="80"/>
      <c r="L154" s="53"/>
      <c r="M154" s="52"/>
    </row>
    <row r="155" spans="2:13" ht="18.75" x14ac:dyDescent="0.25">
      <c r="B155" s="52"/>
      <c r="C155" s="71" t="str">
        <f>'2c- FEB SI'!C57</f>
        <v>Existe-t-il des contraintes techniques structurantes idéntifiées ?</v>
      </c>
      <c r="D155" s="62"/>
      <c r="E155" s="86">
        <f>VLOOKUP('2c- FEB SI'!D57,OuiNon[],2,FALSE)</f>
        <v>2</v>
      </c>
      <c r="F155" s="53"/>
      <c r="G155" s="85" t="s">
        <v>13</v>
      </c>
      <c r="H155" s="53"/>
      <c r="I155" s="87">
        <v>1</v>
      </c>
      <c r="J155" s="53"/>
      <c r="K155" s="87">
        <f>I155*E155</f>
        <v>2</v>
      </c>
      <c r="L155" s="53"/>
      <c r="M155" s="52"/>
    </row>
    <row r="156" spans="2:13" ht="6.75" customHeight="1" x14ac:dyDescent="0.25">
      <c r="B156" s="52"/>
      <c r="C156" s="62"/>
      <c r="D156" s="62"/>
      <c r="E156" s="62"/>
      <c r="F156" s="53"/>
      <c r="G156" s="53"/>
      <c r="H156" s="53"/>
      <c r="I156" s="53"/>
      <c r="J156" s="53"/>
      <c r="K156" s="80"/>
      <c r="L156" s="53"/>
      <c r="M156" s="52"/>
    </row>
    <row r="157" spans="2:13" ht="18.75" x14ac:dyDescent="0.25">
      <c r="B157" s="52"/>
      <c r="C157" s="71" t="str">
        <f>'2c- FEB SI'!C59</f>
        <v xml:space="preserve">Faut-il mettre en place un marché ? </v>
      </c>
      <c r="D157" s="62"/>
      <c r="E157" s="86">
        <f>VLOOKUP('2c- FEB SI'!D59,OuiNon[],2,FALSE)</f>
        <v>2</v>
      </c>
      <c r="F157" s="53"/>
      <c r="G157" s="85" t="s">
        <v>13</v>
      </c>
      <c r="H157" s="53"/>
      <c r="I157" s="87">
        <v>1</v>
      </c>
      <c r="J157" s="53"/>
      <c r="K157" s="87">
        <f>I157*E157</f>
        <v>2</v>
      </c>
      <c r="L157" s="53"/>
      <c r="M157" s="52"/>
    </row>
    <row r="158" spans="2:13" ht="15" customHeight="1" x14ac:dyDescent="0.25">
      <c r="B158" s="52"/>
      <c r="C158" s="52"/>
      <c r="D158" s="52"/>
      <c r="E158" s="52"/>
      <c r="F158" s="52"/>
      <c r="G158" s="52"/>
      <c r="H158" s="52"/>
      <c r="I158" s="52"/>
      <c r="J158" s="52"/>
      <c r="K158" s="52"/>
      <c r="L158" s="70"/>
      <c r="M158" s="52"/>
    </row>
    <row r="159" spans="2:13" ht="7.5" customHeight="1" x14ac:dyDescent="0.25">
      <c r="B159" s="52"/>
      <c r="C159" s="73"/>
      <c r="D159" s="73"/>
      <c r="E159" s="73"/>
      <c r="F159" s="73"/>
      <c r="G159" s="73"/>
      <c r="H159" s="73"/>
      <c r="I159" s="73"/>
      <c r="J159" s="73"/>
      <c r="K159" s="73"/>
      <c r="L159" s="73"/>
      <c r="M159" s="52"/>
    </row>
    <row r="160" spans="2:13" ht="23.25" x14ac:dyDescent="0.25">
      <c r="B160" s="52"/>
      <c r="C160" s="70" t="str">
        <f>'2c- FEB SI'!C62</f>
        <v>Gains</v>
      </c>
      <c r="D160" s="52"/>
      <c r="E160" s="79" t="str">
        <f>$E$5</f>
        <v>Note</v>
      </c>
      <c r="F160" s="70"/>
      <c r="G160" s="79" t="str">
        <f>$G$5</f>
        <v>Axe d'analyse</v>
      </c>
      <c r="H160" s="79"/>
      <c r="I160" s="79" t="str">
        <f>$I$5</f>
        <v>Pondération</v>
      </c>
      <c r="J160" s="79"/>
      <c r="K160" s="79" t="str">
        <f>$K$5</f>
        <v>Résultat</v>
      </c>
      <c r="L160" s="70"/>
      <c r="M160" s="52"/>
    </row>
    <row r="161" spans="2:13" ht="6" customHeight="1" x14ac:dyDescent="0.25">
      <c r="B161" s="52"/>
      <c r="C161" s="62"/>
      <c r="D161" s="62"/>
      <c r="E161" s="62"/>
      <c r="F161" s="53"/>
      <c r="G161" s="53"/>
      <c r="H161" s="53"/>
      <c r="I161" s="53"/>
      <c r="J161" s="53"/>
      <c r="K161" s="80"/>
      <c r="L161" s="53"/>
      <c r="M161" s="52"/>
    </row>
    <row r="162" spans="2:13" ht="30" x14ac:dyDescent="0.25">
      <c r="B162" s="52"/>
      <c r="C162" s="71" t="str">
        <f>'2c- FEB SI'!C64</f>
        <v>Ce besoin permet-il de remplacer une application ancienne (obsolescence) ?</v>
      </c>
      <c r="D162" s="62"/>
      <c r="E162" s="86">
        <f>VLOOKUP('2c- FEB SI'!D64,OuiNon[],2,FALSE)</f>
        <v>2</v>
      </c>
      <c r="F162" s="53"/>
      <c r="G162" s="85" t="s">
        <v>10</v>
      </c>
      <c r="H162" s="53"/>
      <c r="I162" s="87">
        <v>1</v>
      </c>
      <c r="J162" s="53"/>
      <c r="K162" s="87">
        <f>I162*E162</f>
        <v>2</v>
      </c>
      <c r="L162" s="53"/>
      <c r="M162" s="52"/>
    </row>
    <row r="163" spans="2:13" ht="6" customHeight="1" x14ac:dyDescent="0.25">
      <c r="B163" s="52"/>
      <c r="C163" s="62"/>
      <c r="D163" s="62"/>
      <c r="E163" s="62"/>
      <c r="F163" s="53"/>
      <c r="G163" s="53"/>
      <c r="H163" s="53"/>
      <c r="I163" s="53"/>
      <c r="J163" s="53"/>
      <c r="K163" s="80"/>
      <c r="L163" s="53"/>
      <c r="M163" s="52"/>
    </row>
    <row r="164" spans="2:13" ht="18.75" x14ac:dyDescent="0.25">
      <c r="B164" s="52"/>
      <c r="C164" s="71" t="str">
        <f>'2c- FEB SI'!C66</f>
        <v>Ce besoin fait-il monter en compétence les équipes SI ?</v>
      </c>
      <c r="D164" s="62"/>
      <c r="E164" s="86">
        <f>VLOOKUP('2c- FEB SI'!D66,OuiNon[],2,FALSE)</f>
        <v>2</v>
      </c>
      <c r="F164" s="53"/>
      <c r="G164" s="85" t="s">
        <v>10</v>
      </c>
      <c r="H164" s="53"/>
      <c r="I164" s="87">
        <v>1</v>
      </c>
      <c r="J164" s="53"/>
      <c r="K164" s="87">
        <f>I164*E164</f>
        <v>2</v>
      </c>
      <c r="L164" s="53"/>
      <c r="M164" s="52"/>
    </row>
    <row r="165" spans="2:13" ht="6" customHeight="1" x14ac:dyDescent="0.25">
      <c r="B165" s="52"/>
      <c r="C165" s="62"/>
      <c r="D165" s="62"/>
      <c r="E165" s="62"/>
      <c r="F165" s="53"/>
      <c r="G165" s="53"/>
      <c r="H165" s="53"/>
      <c r="I165" s="53"/>
      <c r="J165" s="53"/>
      <c r="K165" s="80"/>
      <c r="L165" s="53"/>
      <c r="M165" s="52"/>
    </row>
    <row r="166" spans="2:13" ht="24" customHeight="1" x14ac:dyDescent="0.25">
      <c r="B166" s="52"/>
      <c r="C166" s="71" t="str">
        <f>'2c- FEB SI'!C68</f>
        <v>Le besoin permet-il de faire grandir les équipes internes ?</v>
      </c>
      <c r="D166" s="62"/>
      <c r="E166" s="86">
        <f>VLOOKUP('2c- FEB SI'!D68,OuiNon[],2,FALSE)</f>
        <v>2</v>
      </c>
      <c r="F166" s="53"/>
      <c r="G166" s="85" t="s">
        <v>10</v>
      </c>
      <c r="H166" s="53"/>
      <c r="I166" s="87">
        <v>1</v>
      </c>
      <c r="J166" s="53"/>
      <c r="K166" s="87">
        <f>I166*E166</f>
        <v>2</v>
      </c>
      <c r="L166" s="53"/>
      <c r="M166" s="52"/>
    </row>
    <row r="167" spans="2:13" ht="6" customHeight="1" x14ac:dyDescent="0.25">
      <c r="B167" s="52"/>
      <c r="C167" s="62"/>
      <c r="D167" s="62"/>
      <c r="E167" s="62"/>
      <c r="F167" s="53"/>
      <c r="G167" s="53"/>
      <c r="H167" s="53"/>
      <c r="I167" s="53"/>
      <c r="J167" s="53"/>
      <c r="K167" s="80"/>
      <c r="L167" s="53"/>
      <c r="M167" s="52"/>
    </row>
    <row r="168" spans="2:13" ht="30" x14ac:dyDescent="0.25">
      <c r="B168" s="52"/>
      <c r="C168" s="71" t="str">
        <f>'2c- FEB SI'!C70</f>
        <v>Ce besoin permet-il de prendre en compte la notion d'inclusion numérique ?</v>
      </c>
      <c r="D168" s="62"/>
      <c r="E168" s="86">
        <f>VLOOKUP('2c- FEB SI'!D70,OuiNon[],2,FALSE)</f>
        <v>2</v>
      </c>
      <c r="F168" s="53"/>
      <c r="G168" s="85" t="s">
        <v>10</v>
      </c>
      <c r="H168" s="53"/>
      <c r="I168" s="87">
        <v>1</v>
      </c>
      <c r="J168" s="53"/>
      <c r="K168" s="87">
        <f>I168*E168</f>
        <v>2</v>
      </c>
      <c r="L168" s="53"/>
      <c r="M168" s="52"/>
    </row>
    <row r="169" spans="2:13" x14ac:dyDescent="0.25">
      <c r="B169" s="52"/>
      <c r="C169" s="52"/>
      <c r="D169" s="52"/>
      <c r="E169" s="52"/>
      <c r="F169" s="52"/>
      <c r="G169" s="52"/>
      <c r="H169" s="52"/>
      <c r="I169" s="52"/>
      <c r="J169" s="52"/>
      <c r="K169" s="52"/>
      <c r="L169" s="52"/>
      <c r="M169" s="52"/>
    </row>
    <row r="170" spans="2:13" ht="7.5" customHeight="1" x14ac:dyDescent="0.25">
      <c r="B170" s="52"/>
      <c r="C170" s="73"/>
      <c r="D170" s="73"/>
      <c r="E170" s="73"/>
      <c r="F170" s="73"/>
      <c r="G170" s="73"/>
      <c r="H170" s="73"/>
      <c r="I170" s="73"/>
      <c r="J170" s="73"/>
      <c r="K170" s="73"/>
      <c r="L170" s="73"/>
      <c r="M170" s="52"/>
    </row>
    <row r="171" spans="2:13" ht="23.25" x14ac:dyDescent="0.25">
      <c r="B171" s="52"/>
      <c r="C171" s="70" t="str">
        <f>'2c- FEB SI'!C73</f>
        <v>Impacts</v>
      </c>
      <c r="D171" s="52"/>
      <c r="E171" s="79" t="str">
        <f>$E$5</f>
        <v>Note</v>
      </c>
      <c r="F171" s="70"/>
      <c r="G171" s="79" t="str">
        <f>$G$5</f>
        <v>Axe d'analyse</v>
      </c>
      <c r="H171" s="79"/>
      <c r="I171" s="79" t="str">
        <f>$I$5</f>
        <v>Pondération</v>
      </c>
      <c r="J171" s="79"/>
      <c r="K171" s="79" t="str">
        <f>$K$5</f>
        <v>Résultat</v>
      </c>
      <c r="L171" s="70"/>
      <c r="M171" s="52"/>
    </row>
    <row r="172" spans="2:13" ht="6" customHeight="1" x14ac:dyDescent="0.25">
      <c r="B172" s="52"/>
      <c r="C172" s="62"/>
      <c r="D172" s="62"/>
      <c r="E172" s="62"/>
      <c r="F172" s="53"/>
      <c r="G172" s="53"/>
      <c r="H172" s="53"/>
      <c r="I172" s="53"/>
      <c r="J172" s="53"/>
      <c r="K172" s="80"/>
      <c r="L172" s="53"/>
      <c r="M172" s="52"/>
    </row>
    <row r="173" spans="2:13" ht="18.75" x14ac:dyDescent="0.25">
      <c r="B173" s="52"/>
      <c r="C173" s="71" t="str">
        <f>'2c- FEB SI'!C75</f>
        <v>Ce besoin a-t-il un impact sur l'infrastructure du SI ?</v>
      </c>
      <c r="D173" s="62"/>
      <c r="E173" s="86">
        <f>VLOOKUP('2c- FEB SI'!D75,OuiNon[],2,FALSE)</f>
        <v>2</v>
      </c>
      <c r="F173" s="53"/>
      <c r="G173" s="85" t="s">
        <v>13</v>
      </c>
      <c r="H173" s="53"/>
      <c r="I173" s="20">
        <v>1</v>
      </c>
      <c r="J173" s="53"/>
      <c r="K173" s="87">
        <f>I173*E173</f>
        <v>2</v>
      </c>
      <c r="L173" s="53"/>
      <c r="M173" s="52"/>
    </row>
    <row r="174" spans="2:13" ht="6" customHeight="1" x14ac:dyDescent="0.25">
      <c r="B174" s="52"/>
      <c r="C174" s="62"/>
      <c r="D174" s="62"/>
      <c r="E174" s="62"/>
      <c r="F174" s="53"/>
      <c r="G174" s="53"/>
      <c r="H174" s="53"/>
      <c r="I174" s="53"/>
      <c r="J174" s="53"/>
      <c r="K174" s="80"/>
      <c r="L174" s="53"/>
      <c r="M174" s="52"/>
    </row>
    <row r="175" spans="2:13" ht="30" x14ac:dyDescent="0.25">
      <c r="B175" s="52"/>
      <c r="C175" s="71" t="str">
        <f>'2c- FEB SI'!C77</f>
        <v>Le besoin est-il réalisable en interne ou en externe ? Capacité à faire en interne ?</v>
      </c>
      <c r="D175" s="62"/>
      <c r="E175" s="86">
        <f>VLOOKUP('2c- FEB SI'!D77,OuiNon[],2,FALSE)</f>
        <v>2</v>
      </c>
      <c r="F175" s="53"/>
      <c r="G175" s="85" t="s">
        <v>5</v>
      </c>
      <c r="H175" s="53"/>
      <c r="I175" s="87">
        <v>1</v>
      </c>
      <c r="J175" s="53"/>
      <c r="K175" s="87">
        <f>I175*E175</f>
        <v>2</v>
      </c>
      <c r="L175" s="53"/>
      <c r="M175" s="52"/>
    </row>
    <row r="176" spans="2:13" x14ac:dyDescent="0.25">
      <c r="B176" s="52"/>
      <c r="C176" s="52"/>
      <c r="D176" s="52"/>
      <c r="E176" s="52"/>
      <c r="F176" s="52"/>
      <c r="G176" s="52"/>
      <c r="H176" s="52"/>
      <c r="I176" s="52"/>
      <c r="J176" s="52"/>
      <c r="K176" s="52"/>
      <c r="L176" s="52"/>
      <c r="M176" s="52"/>
    </row>
    <row r="177" spans="2:13" ht="7.5" customHeight="1" x14ac:dyDescent="0.25">
      <c r="B177" s="52"/>
      <c r="C177" s="73"/>
      <c r="D177" s="73"/>
      <c r="E177" s="73"/>
      <c r="F177" s="73"/>
      <c r="G177" s="73"/>
      <c r="H177" s="73"/>
      <c r="I177" s="73"/>
      <c r="J177" s="73"/>
      <c r="K177" s="73"/>
      <c r="L177" s="73"/>
      <c r="M177" s="52"/>
    </row>
    <row r="178" spans="2:13" ht="23.25" x14ac:dyDescent="0.25">
      <c r="B178" s="52"/>
      <c r="C178" s="70" t="str">
        <f>'2c- FEB SI'!C80</f>
        <v>Budget</v>
      </c>
      <c r="D178" s="52"/>
      <c r="E178" s="79" t="str">
        <f>$E$5</f>
        <v>Note</v>
      </c>
      <c r="F178" s="70"/>
      <c r="G178" s="79" t="str">
        <f>$G$5</f>
        <v>Axe d'analyse</v>
      </c>
      <c r="H178" s="79"/>
      <c r="I178" s="79" t="str">
        <f>$I$5</f>
        <v>Pondération</v>
      </c>
      <c r="J178" s="79"/>
      <c r="K178" s="79" t="str">
        <f>$K$5</f>
        <v>Résultat</v>
      </c>
      <c r="L178" s="70"/>
      <c r="M178" s="52"/>
    </row>
    <row r="179" spans="2:13" ht="6" customHeight="1" x14ac:dyDescent="0.25">
      <c r="B179" s="52"/>
      <c r="C179" s="62"/>
      <c r="D179" s="62"/>
      <c r="E179" s="62"/>
      <c r="F179" s="53"/>
      <c r="G179" s="53"/>
      <c r="H179" s="53"/>
      <c r="I179" s="53"/>
      <c r="J179" s="53"/>
      <c r="K179" s="80"/>
      <c r="L179" s="53"/>
      <c r="M179" s="52"/>
    </row>
    <row r="180" spans="2:13" ht="18.75" x14ac:dyDescent="0.25">
      <c r="B180" s="52"/>
      <c r="C180" s="71" t="str">
        <f>'2c- FEB SI'!C82</f>
        <v>Quelle est la charge DSI estimée ?</v>
      </c>
      <c r="D180" s="62"/>
      <c r="E180" s="86">
        <f>VLOOKUP('2c- FEB SI'!D82,Impact[],2,FALSE)</f>
        <v>2</v>
      </c>
      <c r="F180" s="53"/>
      <c r="G180" s="85" t="s">
        <v>10</v>
      </c>
      <c r="H180" s="53"/>
      <c r="I180" s="87">
        <v>1</v>
      </c>
      <c r="J180" s="53"/>
      <c r="K180" s="87">
        <f>I180*E180</f>
        <v>2</v>
      </c>
      <c r="L180" s="53"/>
      <c r="M180" s="52"/>
    </row>
    <row r="181" spans="2:13" ht="6" customHeight="1" x14ac:dyDescent="0.25">
      <c r="B181" s="52"/>
      <c r="C181" s="62"/>
      <c r="D181" s="62"/>
      <c r="E181" s="62"/>
      <c r="F181" s="53"/>
      <c r="G181" s="53"/>
      <c r="H181" s="53"/>
      <c r="I181" s="53"/>
      <c r="J181" s="53"/>
      <c r="K181" s="80"/>
      <c r="L181" s="53"/>
      <c r="M181" s="52"/>
    </row>
    <row r="182" spans="2:13" ht="18.75" x14ac:dyDescent="0.25">
      <c r="B182" s="52"/>
      <c r="C182" s="71" t="str">
        <f>'2c- FEB SI'!C84</f>
        <v>Quels sont les coûts estimés du besoin ?</v>
      </c>
      <c r="D182" s="62"/>
      <c r="E182" s="86">
        <f>VLOOKUP('2c- FEB SI'!D84,Impact[],2,FALSE)</f>
        <v>2</v>
      </c>
      <c r="F182" s="53"/>
      <c r="G182" s="85" t="s">
        <v>10</v>
      </c>
      <c r="H182" s="53"/>
      <c r="I182" s="87">
        <v>1</v>
      </c>
      <c r="J182" s="53"/>
      <c r="K182" s="87">
        <f>I182*E182</f>
        <v>2</v>
      </c>
      <c r="L182" s="53"/>
      <c r="M182" s="52"/>
    </row>
    <row r="183" spans="2:13" ht="6" customHeight="1" x14ac:dyDescent="0.25">
      <c r="B183" s="52"/>
      <c r="C183" s="62"/>
      <c r="D183" s="62"/>
      <c r="E183" s="62"/>
      <c r="F183" s="53"/>
      <c r="G183" s="53"/>
      <c r="H183" s="53"/>
      <c r="I183" s="53"/>
      <c r="J183" s="53"/>
      <c r="K183" s="80"/>
      <c r="L183" s="53"/>
      <c r="M183" s="52"/>
    </row>
    <row r="184" spans="2:13" ht="18.75" x14ac:dyDescent="0.25">
      <c r="B184" s="52"/>
      <c r="C184" s="71" t="str">
        <f>'2c- FEB SI'!C86</f>
        <v>Le besoin nécessite-t-il la mise en place d'un partenariat externe DSI ? *</v>
      </c>
      <c r="D184" s="62"/>
      <c r="E184" s="86">
        <f>VLOOKUP('2c- FEB SI'!D86,OuiNon[],2,FALSE)</f>
        <v>2</v>
      </c>
      <c r="F184" s="53"/>
      <c r="G184" s="85" t="s">
        <v>5</v>
      </c>
      <c r="H184" s="53"/>
      <c r="I184" s="87">
        <v>1</v>
      </c>
      <c r="J184" s="53"/>
      <c r="K184" s="87">
        <f>I184*E184</f>
        <v>2</v>
      </c>
      <c r="L184" s="53"/>
      <c r="M184" s="52"/>
    </row>
    <row r="185" spans="2:13" ht="6" customHeight="1" x14ac:dyDescent="0.25">
      <c r="B185" s="52"/>
      <c r="C185" s="62"/>
      <c r="D185" s="62"/>
      <c r="E185" s="62"/>
      <c r="F185" s="53"/>
      <c r="G185" s="53"/>
      <c r="H185" s="53"/>
      <c r="I185" s="53"/>
      <c r="J185" s="53"/>
      <c r="K185" s="80"/>
      <c r="L185" s="53"/>
      <c r="M185" s="52"/>
    </row>
    <row r="186" spans="2:13" ht="45" x14ac:dyDescent="0.25">
      <c r="B186" s="52"/>
      <c r="C186" s="71" t="str">
        <f>'2c- FEB SI'!C88</f>
        <v>Existe-t-il un outil similaire en interne ? Ce besoin peut-il s'appuyer sur une solution existante ? Pouvons-nous répondre au besoin avec une solution existante ?</v>
      </c>
      <c r="D186" s="62"/>
      <c r="E186" s="86">
        <f>VLOOKUP('2c- FEB SI'!D88,OuiNon[],2,FALSE)</f>
        <v>2</v>
      </c>
      <c r="F186" s="53"/>
      <c r="G186" s="85" t="s">
        <v>5</v>
      </c>
      <c r="H186" s="53"/>
      <c r="I186" s="87">
        <v>1</v>
      </c>
      <c r="J186" s="53"/>
      <c r="K186" s="87">
        <f>I186*E186</f>
        <v>2</v>
      </c>
      <c r="L186" s="53"/>
      <c r="M186" s="52"/>
    </row>
    <row r="187" spans="2:13" x14ac:dyDescent="0.25">
      <c r="B187" s="52"/>
      <c r="C187" s="52"/>
      <c r="D187" s="52"/>
      <c r="E187" s="52"/>
      <c r="F187" s="52"/>
      <c r="G187" s="52"/>
      <c r="H187" s="52"/>
      <c r="I187" s="52"/>
      <c r="J187" s="52"/>
      <c r="K187" s="52"/>
      <c r="L187" s="52"/>
      <c r="M187" s="52"/>
    </row>
    <row r="188" spans="2:13" x14ac:dyDescent="0.25">
      <c r="B188" s="73"/>
      <c r="C188" s="73"/>
      <c r="D188" s="73"/>
      <c r="E188" s="73"/>
      <c r="F188" s="73"/>
      <c r="G188" s="73"/>
      <c r="H188" s="73"/>
      <c r="I188" s="73"/>
      <c r="J188" s="73"/>
      <c r="K188" s="73"/>
      <c r="L188" s="73"/>
      <c r="M188" s="73"/>
    </row>
  </sheetData>
  <mergeCells count="1">
    <mergeCell ref="B1:M1"/>
  </mergeCells>
  <dataValidations count="4">
    <dataValidation type="list" allowBlank="1" showInputMessage="1" showErrorMessage="1" sqref="G8 G47 G10 G12 G14 G16 G19 G21 G23 G25 G27 G30 G32 G34 G36 G41 G38 G43 G134 G49 G56 G136 G58 G62 G64 G60 G71 G73 G75 G77 G79 G84 G86 G88 G90 G92 G97 G99 G125 G127 G138 G140 G66 G145 G147 G149 G151 G155 G157 G162 G153 G164 G166 G173 G175 G180 G182 G184 G186 G51 G130 G132 G45 G168 G112 G114 G105 G107 G118 G120 G110 G116" xr:uid="{77458738-B770-4C9F-BA3E-AEC2641E54C9}">
      <formula1>INDIRECT("Axe_analyse[Axe]")</formula1>
    </dataValidation>
    <dataValidation allowBlank="1" showErrorMessage="1" prompt="Elus" sqref="C29 C40" xr:uid="{C2CC7870-C382-48C4-9A7A-CB532B2C1932}"/>
    <dataValidation allowBlank="1" showInputMessage="1" showErrorMessage="1" prompt="Usagers" sqref="C40" xr:uid="{BC24D35A-09F9-4B70-900B-16AF949FDE39}"/>
    <dataValidation type="list" allowBlank="1" showInputMessage="1" showErrorMessage="1" sqref="I114 I38 I10 I12 I14 I19 I16 I21 I23 I25 I27 I30 I32 I34 I36 I41 I43 I45 I136 I51 I56 I58 I60 I62 I64 I66 I71 I73 I75 I77 I79 I84 I86 I88 I90 I92 I97 I99 I125 I127 I138 I140 I145 I147 I149 I151 I153 I155 I157 I162 I164 I166 I168 I173 I175 I180 I182 I184 I186 I130 I132 I134 I47 I49 I116 I105 I107 I118 I120 I110 I112" xr:uid="{F3BEC4A3-FE9F-4456-9034-30BACB761359}">
      <formula1>INDIRECT("Ponderation[Pondération]")</formula1>
    </dataValidation>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e98faa3-acaa-4183-bb7c-8ef54238ad28" xsi:nil="true"/>
    <lcf76f155ced4ddcb4097134ff3c332f xmlns="d0bc6ebf-a92f-4875-ac4a-11399d4d0612">
      <Terms xmlns="http://schemas.microsoft.com/office/infopath/2007/PartnerControls"/>
    </lcf76f155ced4ddcb4097134ff3c332f>
    <SharedWithUsers xmlns="2e98faa3-acaa-4183-bb7c-8ef54238ad28">
      <UserInfo>
        <DisplayName>Camille SAILLANT</DisplayName>
        <AccountId>77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C1D6B8F594B0D48B1125584B138336D" ma:contentTypeVersion="13" ma:contentTypeDescription="Crée un document." ma:contentTypeScope="" ma:versionID="440784a6bc861f77b302e74569210f3e">
  <xsd:schema xmlns:xsd="http://www.w3.org/2001/XMLSchema" xmlns:xs="http://www.w3.org/2001/XMLSchema" xmlns:p="http://schemas.microsoft.com/office/2006/metadata/properties" xmlns:ns2="d0bc6ebf-a92f-4875-ac4a-11399d4d0612" xmlns:ns3="2e98faa3-acaa-4183-bb7c-8ef54238ad28" targetNamespace="http://schemas.microsoft.com/office/2006/metadata/properties" ma:root="true" ma:fieldsID="bbab44d407c8ec26cbf554f0e910e288" ns2:_="" ns3:_="">
    <xsd:import namespace="d0bc6ebf-a92f-4875-ac4a-11399d4d0612"/>
    <xsd:import namespace="2e98faa3-acaa-4183-bb7c-8ef54238ad2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c6ebf-a92f-4875-ac4a-11399d4d0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c853a8c8-59a4-4cff-9ca9-fcdef99690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e98faa3-acaa-4183-bb7c-8ef54238ad28"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5b3499be-04c6-4660-a85d-3c1eebf70959}" ma:internalName="TaxCatchAll" ma:showField="CatchAllData" ma:web="2e98faa3-acaa-4183-bb7c-8ef54238ad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0AEC9C-FBB1-4185-BC7D-D96F4B548F00}">
  <ds:schemaRefs>
    <ds:schemaRef ds:uri="http://purl.org/dc/elements/1.1/"/>
    <ds:schemaRef ds:uri="2e98faa3-acaa-4183-bb7c-8ef54238ad28"/>
    <ds:schemaRef ds:uri="http://purl.org/dc/dcmitype/"/>
    <ds:schemaRef ds:uri="http://www.w3.org/XML/1998/namespace"/>
    <ds:schemaRef ds:uri="http://schemas.microsoft.com/office/2006/documentManagement/types"/>
    <ds:schemaRef ds:uri="http://schemas.microsoft.com/office/2006/metadata/properties"/>
    <ds:schemaRef ds:uri="d0bc6ebf-a92f-4875-ac4a-11399d4d0612"/>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73B94810-6EC3-4485-8B40-70DEB84EA8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bc6ebf-a92f-4875-ac4a-11399d4d0612"/>
    <ds:schemaRef ds:uri="2e98faa3-acaa-4183-bb7c-8ef54238ad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464A06-017F-43D2-8AAD-02B582577B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1- Etapes</vt:lpstr>
      <vt:lpstr>1a- Processus</vt:lpstr>
      <vt:lpstr>1b- Comitologie</vt:lpstr>
      <vt:lpstr>1- Notice</vt:lpstr>
      <vt:lpstr>2a- Les axes</vt:lpstr>
      <vt:lpstr>2b- Les critères</vt:lpstr>
      <vt:lpstr>2c- FEB Métier</vt:lpstr>
      <vt:lpstr>2c- FEB SI</vt:lpstr>
      <vt:lpstr>2d- Résumé</vt:lpstr>
      <vt:lpstr>2d - Résultat</vt:lpstr>
      <vt:lpstr>2e- Valeurs</vt:lpstr>
    </vt:vector>
  </TitlesOfParts>
  <Manager/>
  <Company>apini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Fiche d'Expresion de Besoin</dc:title>
  <dc:subject/>
  <dc:creator>guillaume.carment@apini.fr;vd@viragegroup.com</dc:creator>
  <cp:keywords>webinar apini virage</cp:keywords>
  <dc:description/>
  <cp:lastModifiedBy>Camille MATHIERE</cp:lastModifiedBy>
  <cp:revision/>
  <cp:lastPrinted>2022-07-06T07:10:11Z</cp:lastPrinted>
  <dcterms:created xsi:type="dcterms:W3CDTF">2022-05-11T15:49:24Z</dcterms:created>
  <dcterms:modified xsi:type="dcterms:W3CDTF">2022-07-06T07:10:59Z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0x010100CC1D6B8F594B0D48B1125584B138336D</vt:lpwstr>
  </property>
  <property fmtid="{D5CDD505-2E9C-101B-9397-08002B2CF9AE}" pid="3" name="MediaServiceImageTags">
    <vt:lpwstr/>
  </property>
</Properties>
</file>